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6605" windowHeight="9435" tabRatio="834" activeTab="12"/>
  </bookViews>
  <sheets>
    <sheet name="Д01" sheetId="1" r:id="rId1"/>
    <sheet name="Д02" sheetId="2" r:id="rId2"/>
    <sheet name="Д03" sheetId="3" r:id="rId3"/>
    <sheet name="Д04" sheetId="4" r:id="rId4"/>
    <sheet name="Д05" sheetId="5" r:id="rId5"/>
    <sheet name="Д06" sheetId="6" r:id="rId6"/>
    <sheet name="Д07" sheetId="7" r:id="rId7"/>
    <sheet name="Д08" sheetId="8" r:id="rId8"/>
    <sheet name="Д09" sheetId="9" r:id="rId9"/>
    <sheet name="Д10" sheetId="10" r:id="rId10"/>
    <sheet name="Д11" sheetId="11" r:id="rId11"/>
    <sheet name="Д12" sheetId="12" r:id="rId12"/>
    <sheet name="Д13" sheetId="13" r:id="rId13"/>
    <sheet name="Д14" sheetId="14" r:id="rId14"/>
    <sheet name="Д15" sheetId="15" r:id="rId15"/>
    <sheet name="Д16" sheetId="16" r:id="rId16"/>
    <sheet name="Д17" sheetId="17" r:id="rId17"/>
    <sheet name="Д18" sheetId="18" r:id="rId18"/>
    <sheet name="Д19" sheetId="19" r:id="rId19"/>
    <sheet name="Д20" sheetId="20" r:id="rId20"/>
    <sheet name="ИТОГО" sheetId="21" r:id="rId21"/>
  </sheets>
  <definedNames/>
  <calcPr fullCalcOnLoad="1"/>
</workbook>
</file>

<file path=xl/sharedStrings.xml><?xml version="1.0" encoding="utf-8"?>
<sst xmlns="http://schemas.openxmlformats.org/spreadsheetml/2006/main" count="614" uniqueCount="135">
  <si>
    <t>Наименование блюда</t>
  </si>
  <si>
    <t>№ рецептуры</t>
  </si>
  <si>
    <t>День:</t>
  </si>
  <si>
    <t>Возрастная категория:</t>
  </si>
  <si>
    <t>7-11 лет</t>
  </si>
  <si>
    <t>Прием пищи</t>
  </si>
  <si>
    <t>Белки</t>
  </si>
  <si>
    <t>Жиры</t>
  </si>
  <si>
    <t>Углеводы</t>
  </si>
  <si>
    <t>Вес блюда</t>
  </si>
  <si>
    <t>Пищевые вещества</t>
  </si>
  <si>
    <t>ИТОГО ЗА ЗАВТРАК:</t>
  </si>
  <si>
    <t>ЗАВТРАК</t>
  </si>
  <si>
    <t>ОБЕД</t>
  </si>
  <si>
    <t>ИТОГО ЗА ОБЕД:</t>
  </si>
  <si>
    <t>ИТОГО ЗА ДЕНЬ:</t>
  </si>
  <si>
    <t xml:space="preserve">Неделя: </t>
  </si>
  <si>
    <t>Энергетическая ценность</t>
  </si>
  <si>
    <t>Примечание</t>
  </si>
  <si>
    <t>Неделя:</t>
  </si>
  <si>
    <t>ИТОГО:</t>
  </si>
  <si>
    <t>Среднее значение за 1 день:</t>
  </si>
  <si>
    <t>Щи с мясом и сметаной</t>
  </si>
  <si>
    <t>Хлеб пшеничный</t>
  </si>
  <si>
    <t>Хлеб ржаной</t>
  </si>
  <si>
    <t>Компот из с/ф</t>
  </si>
  <si>
    <t>Яйцо отварное</t>
  </si>
  <si>
    <t>Сыр порциями</t>
  </si>
  <si>
    <t>Суп рыбный с крупой (рыбные консервы)</t>
  </si>
  <si>
    <t>Картофель отварной с маслом и зеленью</t>
  </si>
  <si>
    <t>Суп гороховый с мясом</t>
  </si>
  <si>
    <t>Курица запеченная с сыром</t>
  </si>
  <si>
    <t>Рагу овощное</t>
  </si>
  <si>
    <t>Маринад из моркови</t>
  </si>
  <si>
    <t>Борщ с мясом и сметаной</t>
  </si>
  <si>
    <t>Бефстроганов</t>
  </si>
  <si>
    <t>Каша гречневая рассыпчатая с маслом</t>
  </si>
  <si>
    <t>Компот фруктово-ягодный(яблоко-клюква)</t>
  </si>
  <si>
    <t>Суп картофельный с мясом</t>
  </si>
  <si>
    <t>Кисель плодово-ягодный витаминизированный</t>
  </si>
  <si>
    <t>Свекольник с мясом и сметаной</t>
  </si>
  <si>
    <t>Плов с курицей</t>
  </si>
  <si>
    <t>Компот фруктово-ягодный (клубника)</t>
  </si>
  <si>
    <t>Суп куринный с вермишелью</t>
  </si>
  <si>
    <t>Горошек консервированный</t>
  </si>
  <si>
    <t>Уха с рыбой</t>
  </si>
  <si>
    <t>Чахохбили</t>
  </si>
  <si>
    <t>Компот фруктово-ягодный (черноплодная рябина)</t>
  </si>
  <si>
    <t>Рассольник с мясом и сметаной</t>
  </si>
  <si>
    <t>Напиток витаминизированный плодово-ягодный (черносмородиновый)</t>
  </si>
  <si>
    <t>Суп из овощей с гренками</t>
  </si>
  <si>
    <t>46/1</t>
  </si>
  <si>
    <t>Мясо тушеное в сметане</t>
  </si>
  <si>
    <t>Макароны отварные с маслом</t>
  </si>
  <si>
    <t>Компот из кураги</t>
  </si>
  <si>
    <t>Икра из кабачков</t>
  </si>
  <si>
    <t>Филе птицы тушеное с овощами</t>
  </si>
  <si>
    <t>Суп куриный с вермишелью</t>
  </si>
  <si>
    <t>Рис отварной с маслом</t>
  </si>
  <si>
    <t>Компот из сухофруктов</t>
  </si>
  <si>
    <t>Филе птицы тушеное в сливочном соусе</t>
  </si>
  <si>
    <t>Кисель плодово-ягодный витаминизированный (клюквенный)</t>
  </si>
  <si>
    <t>Суп овощной с мясом и сметаной</t>
  </si>
  <si>
    <t>Филе птицы запеченное в розовом соусе</t>
  </si>
  <si>
    <t>Каша перловая рассыпчатая с маслом</t>
  </si>
  <si>
    <t>Суп куриный с рисом и томатом</t>
  </si>
  <si>
    <t>Котлета из птицы</t>
  </si>
  <si>
    <t>Сок фруктовый (персиковый)</t>
  </si>
  <si>
    <t>Свекла тушеная с яблоками</t>
  </si>
  <si>
    <t>Батон  пшеничный</t>
  </si>
  <si>
    <t>Чай  с  сахаром</t>
  </si>
  <si>
    <t>Фрукт в  ассортименте (яблоко)</t>
  </si>
  <si>
    <t>Масло  сливочное  (порциями)</t>
  </si>
  <si>
    <t>Каша  манная  молочная  с  изюмом</t>
  </si>
  <si>
    <t>Чай  с  сахаром  и  лимоном</t>
  </si>
  <si>
    <t>Фрукт в  ассортименте (груша)</t>
  </si>
  <si>
    <t>Кофейный  напиток  на  молоке</t>
  </si>
  <si>
    <t>Пудинг  творожный запеченный</t>
  </si>
  <si>
    <t>ЕС  244</t>
  </si>
  <si>
    <t>ЕС  229</t>
  </si>
  <si>
    <t>Каша  овсяная молочная  с  маслом</t>
  </si>
  <si>
    <t>Чай  с  шиповником</t>
  </si>
  <si>
    <t>Суп  молочный  с вермишелью</t>
  </si>
  <si>
    <t>ЕС  285</t>
  </si>
  <si>
    <t>Омлет  натуральный</t>
  </si>
  <si>
    <t>Запеканка   рисовая   с  изюмом</t>
  </si>
  <si>
    <t>Меню приготавливаемых блюд</t>
  </si>
  <si>
    <t>Помидоры порционные</t>
  </si>
  <si>
    <t>Какао с молоком</t>
  </si>
  <si>
    <t>Фрукт в  ассортименте (виноград)</t>
  </si>
  <si>
    <t>Горячий бутерброд с помидором и сыром</t>
  </si>
  <si>
    <t>Филе птицы, запеченное с помидором</t>
  </si>
  <si>
    <t>Чай с сахаром</t>
  </si>
  <si>
    <t>Фриттата с овощами</t>
  </si>
  <si>
    <t>Батон пшеничный</t>
  </si>
  <si>
    <t>Чай с молоком</t>
  </si>
  <si>
    <t>Коктейль молочный</t>
  </si>
  <si>
    <t>Запеканка творожная "Зебра " со сгущ молоком</t>
  </si>
  <si>
    <t>Чай с сахаром и лимоном</t>
  </si>
  <si>
    <t>Фрукт в  ассортименте (слива)</t>
  </si>
  <si>
    <t>Огурцы порционные</t>
  </si>
  <si>
    <t xml:space="preserve">Мясо (свинина) тушеное </t>
  </si>
  <si>
    <t>Компот фруктово-ягодный (яблоко-ч/плодная рябина)</t>
  </si>
  <si>
    <t>Каша рисовая молочная с маслом</t>
  </si>
  <si>
    <t>Огурец свежий</t>
  </si>
  <si>
    <t>Рыба, запеченная с помидорами и сыром</t>
  </si>
  <si>
    <t>Картофель запеченный со сметаной</t>
  </si>
  <si>
    <t>Напиток апельсиновый</t>
  </si>
  <si>
    <t>Запеканка из творога со сгущ молоком</t>
  </si>
  <si>
    <t>Фрукт в ассортименте (слива)</t>
  </si>
  <si>
    <t>Филе птицы запеченое с помидорами</t>
  </si>
  <si>
    <t>Омлет натуральный</t>
  </si>
  <si>
    <t>Пряник</t>
  </si>
  <si>
    <t>Каша  кукурузная  молочная  с маслом</t>
  </si>
  <si>
    <t>Мясо (свинина) тушеное</t>
  </si>
  <si>
    <t>Компот яблочно-клюквенный</t>
  </si>
  <si>
    <t>Филе птицы по-сибирски</t>
  </si>
  <si>
    <t>Огурец порционный</t>
  </si>
  <si>
    <t>Компот яблочно-ананасовый</t>
  </si>
  <si>
    <t>Запеканка из творога со сгущ мол</t>
  </si>
  <si>
    <t>Фрукт в ассортименте (виноград)</t>
  </si>
  <si>
    <t>Омлет с сыром</t>
  </si>
  <si>
    <t>Каша пшенная молочная с маслом</t>
  </si>
  <si>
    <t>Сыр сливочный в инд упаковке</t>
  </si>
  <si>
    <t>Рыба тушеная с овощами</t>
  </si>
  <si>
    <t>Напиток ябл-клубничный с лимоном</t>
  </si>
  <si>
    <t>Запеканка из творога с шоколадным соусом</t>
  </si>
  <si>
    <t>Фрукты в ассортименте (слива)</t>
  </si>
  <si>
    <t>Филе птицы тушеное в сливоч соусе</t>
  </si>
  <si>
    <t>Омлет с помидорами</t>
  </si>
  <si>
    <t>Картофельное пюре</t>
  </si>
  <si>
    <t>Каша  кукурузная  молочная  с масл</t>
  </si>
  <si>
    <t>Биточек "Пионерский"</t>
  </si>
  <si>
    <t>Борщ  с мясом и сметаной</t>
  </si>
  <si>
    <t>Печенье сахарное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</si>
</sst>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"/>
    <numFmt numFmtId="178" formatCode="0.000"/>
    <numFmt numFmtId="179" formatCode="0.0"/>
    <numFmt numFmtId="180" formatCode="#,##0.000"/>
    <numFmt numFmtId="181" formatCode="#,##0.0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9" borderId="10" xfId="0" applyFont="1" applyFill="1" applyBorder="1" applyAlignment="1">
      <alignment/>
    </xf>
    <xf numFmtId="0" fontId="5" fillId="9" borderId="10" xfId="0" applyFont="1" applyFill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left" indent="1"/>
    </xf>
    <xf numFmtId="0" fontId="4" fillId="9" borderId="10" xfId="0" applyFont="1" applyFill="1" applyBorder="1" applyAlignment="1">
      <alignment horizontal="left" indent="1"/>
    </xf>
    <xf numFmtId="4" fontId="4" fillId="0" borderId="10" xfId="0" applyNumberFormat="1" applyFont="1" applyBorder="1" applyAlignment="1">
      <alignment horizontal="right" vertical="top" wrapText="1" indent="1"/>
    </xf>
    <xf numFmtId="4" fontId="5" fillId="9" borderId="10" xfId="0" applyNumberFormat="1" applyFont="1" applyFill="1" applyBorder="1" applyAlignment="1">
      <alignment horizontal="right" vertical="center" indent="1"/>
    </xf>
    <xf numFmtId="4" fontId="5" fillId="9" borderId="10" xfId="0" applyNumberFormat="1" applyFont="1" applyFill="1" applyBorder="1" applyAlignment="1">
      <alignment horizontal="right" vertical="center" wrapText="1" indent="1"/>
    </xf>
    <xf numFmtId="0" fontId="4" fillId="7" borderId="0" xfId="0" applyFont="1" applyFill="1" applyAlignment="1">
      <alignment/>
    </xf>
    <xf numFmtId="0" fontId="4" fillId="7" borderId="0" xfId="0" applyFont="1" applyFill="1" applyAlignment="1">
      <alignment horizontal="left"/>
    </xf>
    <xf numFmtId="0" fontId="4" fillId="5" borderId="0" xfId="0" applyFont="1" applyFill="1" applyAlignment="1">
      <alignment/>
    </xf>
    <xf numFmtId="0" fontId="4" fillId="5" borderId="0" xfId="0" applyFont="1" applyFill="1" applyAlignment="1">
      <alignment horizontal="left"/>
    </xf>
    <xf numFmtId="4" fontId="4" fillId="10" borderId="10" xfId="0" applyNumberFormat="1" applyFont="1" applyFill="1" applyBorder="1" applyAlignment="1">
      <alignment/>
    </xf>
    <xf numFmtId="0" fontId="4" fillId="10" borderId="10" xfId="0" applyFont="1" applyFill="1" applyBorder="1" applyAlignment="1">
      <alignment/>
    </xf>
    <xf numFmtId="4" fontId="4" fillId="8" borderId="10" xfId="0" applyNumberFormat="1" applyFont="1" applyFill="1" applyBorder="1" applyAlignment="1">
      <alignment/>
    </xf>
    <xf numFmtId="0" fontId="4" fillId="8" borderId="10" xfId="0" applyFont="1" applyFill="1" applyBorder="1" applyAlignment="1">
      <alignment/>
    </xf>
    <xf numFmtId="4" fontId="4" fillId="3" borderId="10" xfId="0" applyNumberFormat="1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4" fillId="10" borderId="11" xfId="0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5" fillId="10" borderId="1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18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B1:I33"/>
  <sheetViews>
    <sheetView zoomScalePageLayoutView="0" workbookViewId="0" topLeftCell="A1">
      <selection activeCell="D29" sqref="D29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43.375" style="1" customWidth="1"/>
    <col min="4" max="4" width="11.00390625" style="1" customWidth="1"/>
    <col min="5" max="7" width="9.375" style="1" customWidth="1"/>
    <col min="8" max="8" width="11.125" style="1" customWidth="1"/>
    <col min="9" max="9" width="10.25390625" style="1" customWidth="1"/>
    <col min="10" max="10" width="2.75390625" style="1" customWidth="1"/>
    <col min="11" max="16384" width="9.125" style="1" customWidth="1"/>
  </cols>
  <sheetData>
    <row r="1" ht="12.75">
      <c r="D1" s="9" t="s">
        <v>86</v>
      </c>
    </row>
    <row r="3" spans="3:5" ht="12.75">
      <c r="C3" s="4" t="s">
        <v>3</v>
      </c>
      <c r="D3" s="15" t="s">
        <v>4</v>
      </c>
      <c r="E3" s="2"/>
    </row>
    <row r="4" spans="3:5" ht="12.75">
      <c r="C4" s="4" t="s">
        <v>16</v>
      </c>
      <c r="D4" s="16">
        <v>1</v>
      </c>
      <c r="E4" s="2"/>
    </row>
    <row r="5" spans="3:7" ht="12.75">
      <c r="C5" s="4" t="s">
        <v>2</v>
      </c>
      <c r="D5" s="16">
        <v>1</v>
      </c>
      <c r="E5" s="2"/>
      <c r="F5" s="4"/>
      <c r="G5" s="2"/>
    </row>
    <row r="7" spans="2:9" ht="25.5" customHeight="1">
      <c r="B7" s="52" t="s">
        <v>5</v>
      </c>
      <c r="C7" s="52" t="s">
        <v>0</v>
      </c>
      <c r="D7" s="52" t="s">
        <v>9</v>
      </c>
      <c r="E7" s="52" t="s">
        <v>10</v>
      </c>
      <c r="F7" s="52"/>
      <c r="G7" s="52"/>
      <c r="H7" s="52" t="s">
        <v>17</v>
      </c>
      <c r="I7" s="52" t="s">
        <v>1</v>
      </c>
    </row>
    <row r="8" spans="2:9" ht="22.5" customHeight="1">
      <c r="B8" s="52"/>
      <c r="C8" s="52"/>
      <c r="D8" s="52"/>
      <c r="E8" s="6" t="s">
        <v>6</v>
      </c>
      <c r="F8" s="6" t="s">
        <v>7</v>
      </c>
      <c r="G8" s="6" t="s">
        <v>8</v>
      </c>
      <c r="H8" s="52"/>
      <c r="I8" s="52"/>
    </row>
    <row r="9" spans="2:9" ht="12.75">
      <c r="B9" s="51" t="s">
        <v>12</v>
      </c>
      <c r="C9" s="5"/>
      <c r="D9" s="12"/>
      <c r="E9" s="12"/>
      <c r="F9" s="12"/>
      <c r="G9" s="12"/>
      <c r="H9" s="12"/>
      <c r="I9" s="10"/>
    </row>
    <row r="10" spans="2:9" ht="12.75">
      <c r="B10" s="51"/>
      <c r="C10" s="5" t="s">
        <v>80</v>
      </c>
      <c r="D10" s="12">
        <v>200</v>
      </c>
      <c r="E10" s="12">
        <v>7.79</v>
      </c>
      <c r="F10" s="12">
        <v>11.89</v>
      </c>
      <c r="G10" s="12">
        <v>26.65</v>
      </c>
      <c r="H10" s="12">
        <v>244.56</v>
      </c>
      <c r="I10" s="45">
        <v>62</v>
      </c>
    </row>
    <row r="11" spans="2:9" ht="12.75">
      <c r="B11" s="51"/>
      <c r="C11" s="5" t="s">
        <v>90</v>
      </c>
      <c r="D11" s="12">
        <v>50</v>
      </c>
      <c r="E11" s="12">
        <v>4.83</v>
      </c>
      <c r="F11" s="12">
        <v>4.43</v>
      </c>
      <c r="G11" s="12">
        <v>9.87</v>
      </c>
      <c r="H11" s="12">
        <v>99.55</v>
      </c>
      <c r="I11" s="47">
        <v>167</v>
      </c>
    </row>
    <row r="12" spans="2:9" ht="12.75">
      <c r="B12" s="51"/>
      <c r="C12" s="5" t="s">
        <v>23</v>
      </c>
      <c r="D12" s="12">
        <v>30</v>
      </c>
      <c r="E12" s="12">
        <v>2.13</v>
      </c>
      <c r="F12" s="12">
        <v>0.21</v>
      </c>
      <c r="G12" s="12">
        <v>13.26</v>
      </c>
      <c r="H12" s="12">
        <v>72</v>
      </c>
      <c r="I12" s="45">
        <v>119</v>
      </c>
    </row>
    <row r="13" spans="2:9" ht="12.75">
      <c r="B13" s="51"/>
      <c r="C13" s="5" t="s">
        <v>88</v>
      </c>
      <c r="D13" s="12">
        <v>200</v>
      </c>
      <c r="E13" s="12">
        <v>6.6</v>
      </c>
      <c r="F13" s="12">
        <v>5.1</v>
      </c>
      <c r="G13" s="12">
        <v>18.6</v>
      </c>
      <c r="H13" s="12">
        <v>148.4</v>
      </c>
      <c r="I13" s="45">
        <v>115</v>
      </c>
    </row>
    <row r="14" spans="2:9" ht="12.75">
      <c r="B14" s="51"/>
      <c r="C14" s="5" t="s">
        <v>89</v>
      </c>
      <c r="D14" s="12">
        <v>100</v>
      </c>
      <c r="E14" s="12">
        <v>0.4</v>
      </c>
      <c r="F14" s="12">
        <v>0</v>
      </c>
      <c r="G14" s="12">
        <v>17.5</v>
      </c>
      <c r="H14" s="12">
        <v>69</v>
      </c>
      <c r="I14" s="45">
        <v>26</v>
      </c>
    </row>
    <row r="15" spans="2:9" ht="12.75">
      <c r="B15" s="51"/>
      <c r="C15" s="5"/>
      <c r="D15" s="12"/>
      <c r="E15" s="12"/>
      <c r="F15" s="12"/>
      <c r="G15" s="12"/>
      <c r="H15" s="12"/>
      <c r="I15" s="10"/>
    </row>
    <row r="16" spans="2:9" ht="12.75">
      <c r="B16" s="51"/>
      <c r="C16" s="5"/>
      <c r="D16" s="12"/>
      <c r="E16" s="12"/>
      <c r="F16" s="12"/>
      <c r="G16" s="12"/>
      <c r="H16" s="12"/>
      <c r="I16" s="10"/>
    </row>
    <row r="17" spans="2:9" ht="12.75">
      <c r="B17" s="8" t="s">
        <v>11</v>
      </c>
      <c r="C17" s="7"/>
      <c r="D17" s="13">
        <f>SUM(D10:D16)</f>
        <v>580</v>
      </c>
      <c r="E17" s="13">
        <f>SUM(E9:E16)</f>
        <v>21.75</v>
      </c>
      <c r="F17" s="13">
        <f>SUM(F9:F16)</f>
        <v>21.630000000000003</v>
      </c>
      <c r="G17" s="13">
        <f>SUM(G9:G16)</f>
        <v>85.88</v>
      </c>
      <c r="H17" s="14">
        <f>SUM(H9:H16)</f>
        <v>633.51</v>
      </c>
      <c r="I17" s="11"/>
    </row>
    <row r="18" spans="2:9" ht="12.75">
      <c r="B18" s="51" t="s">
        <v>13</v>
      </c>
      <c r="C18" s="5"/>
      <c r="D18" s="12"/>
      <c r="E18" s="12"/>
      <c r="F18" s="12"/>
      <c r="G18" s="12"/>
      <c r="H18" s="12"/>
      <c r="I18" s="45"/>
    </row>
    <row r="19" spans="2:9" ht="12.75">
      <c r="B19" s="51"/>
      <c r="C19" s="5" t="s">
        <v>55</v>
      </c>
      <c r="D19" s="12">
        <v>60</v>
      </c>
      <c r="E19" s="12">
        <v>1.2</v>
      </c>
      <c r="F19" s="12">
        <v>5.4</v>
      </c>
      <c r="G19" s="12">
        <v>5.16</v>
      </c>
      <c r="H19" s="12">
        <v>73.2</v>
      </c>
      <c r="I19" s="45">
        <v>135</v>
      </c>
    </row>
    <row r="20" spans="2:9" ht="12.75">
      <c r="B20" s="51"/>
      <c r="C20" s="5" t="s">
        <v>22</v>
      </c>
      <c r="D20" s="12">
        <v>200</v>
      </c>
      <c r="E20" s="12">
        <v>6.4</v>
      </c>
      <c r="F20" s="12">
        <v>6.2</v>
      </c>
      <c r="G20" s="12">
        <v>7.6</v>
      </c>
      <c r="H20" s="12">
        <v>111.2</v>
      </c>
      <c r="I20" s="45">
        <v>30</v>
      </c>
    </row>
    <row r="21" spans="2:9" ht="12.75">
      <c r="B21" s="51"/>
      <c r="C21" s="5" t="s">
        <v>101</v>
      </c>
      <c r="D21" s="12">
        <v>90</v>
      </c>
      <c r="E21" s="12">
        <v>13.05</v>
      </c>
      <c r="F21" s="12">
        <v>25.56</v>
      </c>
      <c r="G21" s="12">
        <v>3.42</v>
      </c>
      <c r="H21" s="12">
        <v>296.55</v>
      </c>
      <c r="I21" s="45">
        <v>88</v>
      </c>
    </row>
    <row r="22" spans="2:9" ht="12.75">
      <c r="B22" s="51"/>
      <c r="C22" s="5" t="s">
        <v>53</v>
      </c>
      <c r="D22" s="12">
        <v>150</v>
      </c>
      <c r="E22" s="12">
        <v>6.45</v>
      </c>
      <c r="F22" s="12">
        <v>4.05</v>
      </c>
      <c r="G22" s="12">
        <v>40.2</v>
      </c>
      <c r="H22" s="12">
        <v>223.65</v>
      </c>
      <c r="I22" s="45">
        <v>64</v>
      </c>
    </row>
    <row r="23" spans="2:9" ht="12.75">
      <c r="B23" s="51"/>
      <c r="C23" s="5" t="s">
        <v>23</v>
      </c>
      <c r="D23" s="12">
        <v>45</v>
      </c>
      <c r="E23" s="12">
        <v>3.19</v>
      </c>
      <c r="F23" s="12">
        <v>0.31</v>
      </c>
      <c r="G23" s="12">
        <v>19.89</v>
      </c>
      <c r="H23" s="12">
        <v>108</v>
      </c>
      <c r="I23" s="45">
        <v>119</v>
      </c>
    </row>
    <row r="24" spans="2:9" ht="12.75">
      <c r="B24" s="51"/>
      <c r="C24" s="5" t="s">
        <v>24</v>
      </c>
      <c r="D24" s="12">
        <v>40</v>
      </c>
      <c r="E24" s="12">
        <v>2.28</v>
      </c>
      <c r="F24" s="12">
        <v>0.44</v>
      </c>
      <c r="G24" s="12">
        <v>14.88</v>
      </c>
      <c r="H24" s="12">
        <v>72.52</v>
      </c>
      <c r="I24" s="45">
        <v>120</v>
      </c>
    </row>
    <row r="25" spans="2:9" ht="12.75">
      <c r="B25" s="51"/>
      <c r="C25" s="5" t="s">
        <v>25</v>
      </c>
      <c r="D25" s="12">
        <v>200</v>
      </c>
      <c r="E25" s="12">
        <v>0.4</v>
      </c>
      <c r="F25" s="12">
        <v>0</v>
      </c>
      <c r="G25" s="12">
        <v>27</v>
      </c>
      <c r="H25" s="12">
        <v>110</v>
      </c>
      <c r="I25" s="45">
        <v>98</v>
      </c>
    </row>
    <row r="26" spans="2:9" ht="12.75">
      <c r="B26" s="51"/>
      <c r="C26" s="5"/>
      <c r="D26" s="12"/>
      <c r="E26" s="12"/>
      <c r="F26" s="12"/>
      <c r="G26" s="12"/>
      <c r="H26" s="12"/>
      <c r="I26" s="45"/>
    </row>
    <row r="27" spans="2:9" ht="12.75">
      <c r="B27" s="51"/>
      <c r="C27" s="5"/>
      <c r="D27" s="12"/>
      <c r="E27" s="12"/>
      <c r="F27" s="12"/>
      <c r="G27" s="12"/>
      <c r="H27" s="12"/>
      <c r="I27" s="45"/>
    </row>
    <row r="28" spans="2:9" ht="12.75">
      <c r="B28" s="8" t="s">
        <v>14</v>
      </c>
      <c r="C28" s="7"/>
      <c r="D28" s="14">
        <f>SUM(D19:D27)</f>
        <v>785</v>
      </c>
      <c r="E28" s="14">
        <f>SUM(E18:E27)</f>
        <v>32.97</v>
      </c>
      <c r="F28" s="14">
        <f>SUM(F18:F27)</f>
        <v>41.959999999999994</v>
      </c>
      <c r="G28" s="14">
        <f>SUM(G18:G27)</f>
        <v>118.15</v>
      </c>
      <c r="H28" s="14">
        <f>SUM(H18:H27)</f>
        <v>995.12</v>
      </c>
      <c r="I28" s="11"/>
    </row>
    <row r="29" spans="2:9" ht="12.75">
      <c r="B29" s="8" t="s">
        <v>15</v>
      </c>
      <c r="C29" s="7"/>
      <c r="D29" s="14">
        <f>D17+D28</f>
        <v>1365</v>
      </c>
      <c r="E29" s="14">
        <f>E17+E28</f>
        <v>54.72</v>
      </c>
      <c r="F29" s="14">
        <f>F17+F28</f>
        <v>63.589999999999996</v>
      </c>
      <c r="G29" s="14">
        <f>G17+G28</f>
        <v>204.03</v>
      </c>
      <c r="H29" s="14">
        <f>H17+H28</f>
        <v>1628.63</v>
      </c>
      <c r="I29" s="11"/>
    </row>
    <row r="31" ht="12.75">
      <c r="H31" s="40"/>
    </row>
    <row r="32" spans="4:8" ht="12.75">
      <c r="D32" s="39"/>
      <c r="E32" s="39"/>
      <c r="F32" s="39"/>
      <c r="G32" s="39"/>
      <c r="H32" s="39"/>
    </row>
    <row r="33" spans="4:8" ht="12.75">
      <c r="D33" s="42"/>
      <c r="E33" s="41"/>
      <c r="F33" s="41"/>
      <c r="G33" s="41"/>
      <c r="H33" s="41"/>
    </row>
  </sheetData>
  <sheetProtection/>
  <mergeCells count="8">
    <mergeCell ref="B9:B16"/>
    <mergeCell ref="B18:B27"/>
    <mergeCell ref="B7:B8"/>
    <mergeCell ref="I7:I8"/>
    <mergeCell ref="E7:G7"/>
    <mergeCell ref="C7:C8"/>
    <mergeCell ref="D7:D8"/>
    <mergeCell ref="H7:H8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B1:I33"/>
  <sheetViews>
    <sheetView zoomScalePageLayoutView="0" workbookViewId="0" topLeftCell="A1">
      <selection activeCell="E32" sqref="E32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8.75390625" style="1" customWidth="1"/>
    <col min="4" max="4" width="10.75390625" style="1" customWidth="1"/>
    <col min="5" max="7" width="9.375" style="1" customWidth="1"/>
    <col min="8" max="8" width="11.125" style="1" customWidth="1"/>
    <col min="9" max="9" width="10.875" style="1" customWidth="1"/>
    <col min="10" max="10" width="2.75390625" style="1" customWidth="1"/>
    <col min="11" max="16384" width="9.125" style="1" customWidth="1"/>
  </cols>
  <sheetData>
    <row r="1" ht="12.75">
      <c r="D1" s="9" t="s">
        <v>86</v>
      </c>
    </row>
    <row r="3" spans="3:5" ht="12.75">
      <c r="C3" s="4" t="s">
        <v>3</v>
      </c>
      <c r="D3" s="17" t="str">
        <f>'Д01'!D3</f>
        <v>7-11 лет</v>
      </c>
      <c r="E3" s="2"/>
    </row>
    <row r="4" spans="3:5" ht="12.75">
      <c r="C4" s="4" t="s">
        <v>16</v>
      </c>
      <c r="D4" s="18">
        <f>'Д06'!D4</f>
        <v>2</v>
      </c>
      <c r="E4" s="2"/>
    </row>
    <row r="5" spans="3:7" ht="12.75">
      <c r="C5" s="4" t="s">
        <v>2</v>
      </c>
      <c r="D5" s="16">
        <v>5</v>
      </c>
      <c r="E5" s="2"/>
      <c r="F5" s="4"/>
      <c r="G5" s="2"/>
    </row>
    <row r="7" spans="2:9" ht="25.5" customHeight="1">
      <c r="B7" s="52" t="s">
        <v>5</v>
      </c>
      <c r="C7" s="52" t="s">
        <v>0</v>
      </c>
      <c r="D7" s="52" t="s">
        <v>9</v>
      </c>
      <c r="E7" s="52" t="s">
        <v>10</v>
      </c>
      <c r="F7" s="52"/>
      <c r="G7" s="52"/>
      <c r="H7" s="52" t="s">
        <v>17</v>
      </c>
      <c r="I7" s="52" t="s">
        <v>1</v>
      </c>
    </row>
    <row r="8" spans="2:9" ht="22.5" customHeight="1">
      <c r="B8" s="52"/>
      <c r="C8" s="52"/>
      <c r="D8" s="52"/>
      <c r="E8" s="6" t="s">
        <v>6</v>
      </c>
      <c r="F8" s="6" t="s">
        <v>7</v>
      </c>
      <c r="G8" s="6" t="s">
        <v>8</v>
      </c>
      <c r="H8" s="52"/>
      <c r="I8" s="52"/>
    </row>
    <row r="9" spans="2:9" ht="12.75">
      <c r="B9" s="51" t="s">
        <v>12</v>
      </c>
      <c r="C9" s="5"/>
      <c r="D9" s="12"/>
      <c r="E9" s="12"/>
      <c r="F9" s="12"/>
      <c r="G9" s="12"/>
      <c r="H9" s="12"/>
      <c r="I9" s="10"/>
    </row>
    <row r="10" spans="2:9" ht="12.75">
      <c r="B10" s="51"/>
      <c r="C10" s="5" t="s">
        <v>111</v>
      </c>
      <c r="D10" s="12">
        <v>150</v>
      </c>
      <c r="E10" s="12">
        <v>15.6</v>
      </c>
      <c r="F10" s="12">
        <v>16.35</v>
      </c>
      <c r="G10" s="12">
        <v>2.7</v>
      </c>
      <c r="H10" s="12">
        <v>220.2</v>
      </c>
      <c r="I10" s="47">
        <v>66</v>
      </c>
    </row>
    <row r="11" spans="2:9" ht="12.75">
      <c r="B11" s="51"/>
      <c r="C11" s="5" t="s">
        <v>94</v>
      </c>
      <c r="D11" s="12">
        <v>30</v>
      </c>
      <c r="E11" s="12">
        <v>2.16</v>
      </c>
      <c r="F11" s="12">
        <v>0.81</v>
      </c>
      <c r="G11" s="12">
        <v>14.73</v>
      </c>
      <c r="H11" s="12">
        <v>75.66</v>
      </c>
      <c r="I11" s="47">
        <v>121</v>
      </c>
    </row>
    <row r="12" spans="2:9" ht="12.75">
      <c r="B12" s="51"/>
      <c r="C12" s="5" t="s">
        <v>112</v>
      </c>
      <c r="D12" s="12">
        <v>50</v>
      </c>
      <c r="E12" s="12">
        <v>2.7</v>
      </c>
      <c r="F12" s="12">
        <v>3.3</v>
      </c>
      <c r="G12" s="12">
        <v>29.25</v>
      </c>
      <c r="H12" s="12">
        <v>157.5</v>
      </c>
      <c r="I12" s="45">
        <v>162</v>
      </c>
    </row>
    <row r="13" spans="2:9" ht="12.75">
      <c r="B13" s="51"/>
      <c r="C13" s="5" t="s">
        <v>88</v>
      </c>
      <c r="D13" s="12">
        <v>200</v>
      </c>
      <c r="E13" s="12">
        <v>6.6</v>
      </c>
      <c r="F13" s="12">
        <v>5.1</v>
      </c>
      <c r="G13" s="12">
        <v>18.6</v>
      </c>
      <c r="H13" s="12">
        <v>148.4</v>
      </c>
      <c r="I13" s="45">
        <v>25</v>
      </c>
    </row>
    <row r="14" spans="2:9" ht="12.75">
      <c r="B14" s="51"/>
      <c r="C14" s="5" t="s">
        <v>75</v>
      </c>
      <c r="D14" s="12">
        <v>150</v>
      </c>
      <c r="E14" s="12">
        <v>0.6</v>
      </c>
      <c r="F14" s="12">
        <v>0.45</v>
      </c>
      <c r="G14" s="12">
        <v>12.3</v>
      </c>
      <c r="H14" s="12">
        <v>54.9</v>
      </c>
      <c r="I14" s="45">
        <v>137</v>
      </c>
    </row>
    <row r="15" spans="2:9" ht="12.75">
      <c r="B15" s="51"/>
      <c r="C15" s="5"/>
      <c r="D15" s="12"/>
      <c r="E15" s="12"/>
      <c r="F15" s="12"/>
      <c r="G15" s="12"/>
      <c r="H15" s="12"/>
      <c r="I15" s="10"/>
    </row>
    <row r="16" spans="2:9" ht="12.75">
      <c r="B16" s="51"/>
      <c r="C16" s="5"/>
      <c r="D16" s="12"/>
      <c r="E16" s="12"/>
      <c r="F16" s="12"/>
      <c r="G16" s="12"/>
      <c r="H16" s="12"/>
      <c r="I16" s="10"/>
    </row>
    <row r="17" spans="2:9" ht="12.75">
      <c r="B17" s="8" t="s">
        <v>11</v>
      </c>
      <c r="C17" s="7"/>
      <c r="D17" s="13">
        <f>SUM(D9:D16)</f>
        <v>580</v>
      </c>
      <c r="E17" s="13">
        <f>SUM(E9:E16)</f>
        <v>27.659999999999997</v>
      </c>
      <c r="F17" s="13">
        <f>SUM(F9:F16)</f>
        <v>26.01</v>
      </c>
      <c r="G17" s="13">
        <f>SUM(G9:G16)</f>
        <v>77.58</v>
      </c>
      <c r="H17" s="14">
        <f>SUM(H9:H16)</f>
        <v>656.66</v>
      </c>
      <c r="I17" s="11"/>
    </row>
    <row r="18" spans="2:9" ht="12.75">
      <c r="B18" s="51" t="s">
        <v>13</v>
      </c>
      <c r="C18" s="5"/>
      <c r="D18" s="12"/>
      <c r="E18" s="12"/>
      <c r="F18" s="12"/>
      <c r="G18" s="12"/>
      <c r="H18" s="12"/>
      <c r="I18" s="10"/>
    </row>
    <row r="19" spans="2:9" ht="12.75">
      <c r="B19" s="51"/>
      <c r="C19" s="5" t="s">
        <v>33</v>
      </c>
      <c r="D19" s="12">
        <v>60</v>
      </c>
      <c r="E19" s="12">
        <v>1.2</v>
      </c>
      <c r="F19" s="12">
        <v>4.26</v>
      </c>
      <c r="G19" s="12">
        <v>6.18</v>
      </c>
      <c r="H19" s="12">
        <v>67.92</v>
      </c>
      <c r="I19" s="45">
        <v>13</v>
      </c>
    </row>
    <row r="20" spans="2:9" ht="12.75">
      <c r="B20" s="51"/>
      <c r="C20" s="5" t="s">
        <v>50</v>
      </c>
      <c r="D20" s="12">
        <v>210</v>
      </c>
      <c r="E20" s="12">
        <v>3.15</v>
      </c>
      <c r="F20" s="12">
        <v>7.77</v>
      </c>
      <c r="G20" s="12">
        <v>15.96</v>
      </c>
      <c r="H20" s="12">
        <v>144.48</v>
      </c>
      <c r="I20" s="45" t="s">
        <v>51</v>
      </c>
    </row>
    <row r="21" spans="2:9" ht="12.75">
      <c r="B21" s="51"/>
      <c r="C21" s="5" t="s">
        <v>52</v>
      </c>
      <c r="D21" s="12">
        <v>90</v>
      </c>
      <c r="E21" s="12">
        <v>21.24</v>
      </c>
      <c r="F21" s="12">
        <v>7.47</v>
      </c>
      <c r="G21" s="12">
        <v>2.7</v>
      </c>
      <c r="H21" s="12">
        <v>162.9</v>
      </c>
      <c r="I21" s="45">
        <v>181</v>
      </c>
    </row>
    <row r="22" spans="2:9" ht="12.75">
      <c r="B22" s="51"/>
      <c r="C22" s="5" t="s">
        <v>64</v>
      </c>
      <c r="D22" s="12">
        <v>150</v>
      </c>
      <c r="E22" s="12">
        <v>3.6</v>
      </c>
      <c r="F22" s="12">
        <v>4.95</v>
      </c>
      <c r="G22" s="12">
        <v>24.6</v>
      </c>
      <c r="H22" s="12">
        <v>156.6</v>
      </c>
      <c r="I22" s="45">
        <v>55</v>
      </c>
    </row>
    <row r="23" spans="2:9" ht="12.75">
      <c r="B23" s="51"/>
      <c r="C23" s="5" t="s">
        <v>23</v>
      </c>
      <c r="D23" s="12">
        <v>45</v>
      </c>
      <c r="E23" s="12">
        <v>3.19</v>
      </c>
      <c r="F23" s="12">
        <v>0.31</v>
      </c>
      <c r="G23" s="12">
        <v>19.89</v>
      </c>
      <c r="H23" s="12">
        <v>108</v>
      </c>
      <c r="I23" s="45">
        <v>119</v>
      </c>
    </row>
    <row r="24" spans="2:9" ht="12.75">
      <c r="B24" s="51"/>
      <c r="C24" s="5" t="s">
        <v>24</v>
      </c>
      <c r="D24" s="12">
        <v>40</v>
      </c>
      <c r="E24" s="12">
        <v>2.28</v>
      </c>
      <c r="F24" s="12">
        <v>0.44</v>
      </c>
      <c r="G24" s="12">
        <v>14.88</v>
      </c>
      <c r="H24" s="12">
        <v>72.52</v>
      </c>
      <c r="I24" s="45">
        <v>120</v>
      </c>
    </row>
    <row r="25" spans="2:9" ht="12.75">
      <c r="B25" s="51"/>
      <c r="C25" s="5" t="s">
        <v>54</v>
      </c>
      <c r="D25" s="12">
        <v>200</v>
      </c>
      <c r="E25" s="12">
        <v>1</v>
      </c>
      <c r="F25" s="12">
        <v>0</v>
      </c>
      <c r="G25" s="12">
        <v>23.6</v>
      </c>
      <c r="H25" s="12">
        <v>98.4</v>
      </c>
      <c r="I25" s="45">
        <v>102</v>
      </c>
    </row>
    <row r="26" spans="2:9" ht="12.75">
      <c r="B26" s="51"/>
      <c r="C26" s="5"/>
      <c r="D26" s="12"/>
      <c r="E26" s="12"/>
      <c r="F26" s="12"/>
      <c r="G26" s="12"/>
      <c r="H26" s="12"/>
      <c r="I26" s="45"/>
    </row>
    <row r="27" spans="2:9" ht="12.75">
      <c r="B27" s="51"/>
      <c r="C27" s="5"/>
      <c r="D27" s="12"/>
      <c r="E27" s="12"/>
      <c r="F27" s="12"/>
      <c r="G27" s="12"/>
      <c r="H27" s="12"/>
      <c r="I27" s="10"/>
    </row>
    <row r="28" spans="2:9" ht="12.75">
      <c r="B28" s="8" t="s">
        <v>14</v>
      </c>
      <c r="C28" s="7"/>
      <c r="D28" s="14">
        <f>SUM(D18:D27)</f>
        <v>795</v>
      </c>
      <c r="E28" s="14">
        <f>SUM(E18:E27)</f>
        <v>35.66</v>
      </c>
      <c r="F28" s="14">
        <f>SUM(F18:F27)</f>
        <v>25.2</v>
      </c>
      <c r="G28" s="14">
        <f>SUM(G18:G27)</f>
        <v>107.81</v>
      </c>
      <c r="H28" s="14">
        <f>SUM(H18:H27)</f>
        <v>810.8199999999999</v>
      </c>
      <c r="I28" s="11"/>
    </row>
    <row r="29" spans="2:9" ht="12.75">
      <c r="B29" s="8" t="s">
        <v>15</v>
      </c>
      <c r="C29" s="7"/>
      <c r="D29" s="14">
        <f>D17+D28</f>
        <v>1375</v>
      </c>
      <c r="E29" s="14">
        <f>E17+E28</f>
        <v>63.31999999999999</v>
      </c>
      <c r="F29" s="14">
        <f>F17+F28</f>
        <v>51.21</v>
      </c>
      <c r="G29" s="14">
        <f>G17+G28</f>
        <v>185.39</v>
      </c>
      <c r="H29" s="14">
        <f>H17+H28</f>
        <v>1467.48</v>
      </c>
      <c r="I29" s="11"/>
    </row>
    <row r="31" ht="12.75">
      <c r="H31" s="40"/>
    </row>
    <row r="32" spans="4:8" ht="12.75">
      <c r="D32" s="39"/>
      <c r="E32" s="39"/>
      <c r="F32" s="39"/>
      <c r="G32" s="39"/>
      <c r="H32" s="39"/>
    </row>
    <row r="33" spans="4:8" ht="12.75">
      <c r="D33" s="42"/>
      <c r="E33" s="41"/>
      <c r="F33" s="41"/>
      <c r="G33" s="41"/>
      <c r="H33" s="41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I33"/>
  <sheetViews>
    <sheetView zoomScalePageLayoutView="0" workbookViewId="0" topLeftCell="A1">
      <selection activeCell="C14" sqref="C14:I14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3.75390625" style="1" customWidth="1"/>
    <col min="4" max="4" width="10.25390625" style="1" customWidth="1"/>
    <col min="5" max="7" width="9.375" style="1" customWidth="1"/>
    <col min="8" max="8" width="11.125" style="1" customWidth="1"/>
    <col min="9" max="9" width="11.25390625" style="1" customWidth="1"/>
    <col min="10" max="10" width="2.75390625" style="1" customWidth="1"/>
    <col min="11" max="16384" width="9.125" style="1" customWidth="1"/>
  </cols>
  <sheetData>
    <row r="1" ht="12.75">
      <c r="D1" s="9" t="s">
        <v>86</v>
      </c>
    </row>
    <row r="3" spans="3:5" ht="12.75">
      <c r="C3" s="4" t="s">
        <v>3</v>
      </c>
      <c r="D3" s="17" t="str">
        <f>'Д01'!D3</f>
        <v>7-11 лет</v>
      </c>
      <c r="E3" s="2"/>
    </row>
    <row r="4" spans="3:5" ht="12.75">
      <c r="C4" s="4" t="s">
        <v>16</v>
      </c>
      <c r="D4" s="16">
        <v>3</v>
      </c>
      <c r="E4" s="2"/>
    </row>
    <row r="5" spans="3:7" ht="12.75">
      <c r="C5" s="4" t="s">
        <v>2</v>
      </c>
      <c r="D5" s="16">
        <v>1</v>
      </c>
      <c r="E5" s="2"/>
      <c r="F5" s="4"/>
      <c r="G5" s="2"/>
    </row>
    <row r="7" spans="2:9" ht="25.5" customHeight="1">
      <c r="B7" s="52" t="s">
        <v>5</v>
      </c>
      <c r="C7" s="52" t="s">
        <v>0</v>
      </c>
      <c r="D7" s="52" t="s">
        <v>9</v>
      </c>
      <c r="E7" s="52" t="s">
        <v>10</v>
      </c>
      <c r="F7" s="52"/>
      <c r="G7" s="52"/>
      <c r="H7" s="52" t="s">
        <v>17</v>
      </c>
      <c r="I7" s="52" t="s">
        <v>1</v>
      </c>
    </row>
    <row r="8" spans="2:9" ht="22.5" customHeight="1">
      <c r="B8" s="52"/>
      <c r="C8" s="52"/>
      <c r="D8" s="52"/>
      <c r="E8" s="6" t="s">
        <v>6</v>
      </c>
      <c r="F8" s="6" t="s">
        <v>7</v>
      </c>
      <c r="G8" s="6" t="s">
        <v>8</v>
      </c>
      <c r="H8" s="52"/>
      <c r="I8" s="52"/>
    </row>
    <row r="9" spans="2:9" ht="12.75">
      <c r="B9" s="51" t="s">
        <v>12</v>
      </c>
      <c r="C9" s="5"/>
      <c r="D9" s="12"/>
      <c r="E9" s="12"/>
      <c r="F9" s="12"/>
      <c r="G9" s="12"/>
      <c r="H9" s="12"/>
      <c r="I9" s="10"/>
    </row>
    <row r="10" spans="2:9" ht="15" customHeight="1">
      <c r="B10" s="51"/>
      <c r="C10" s="5" t="s">
        <v>131</v>
      </c>
      <c r="D10" s="12">
        <v>205</v>
      </c>
      <c r="E10" s="12">
        <v>7.17</v>
      </c>
      <c r="F10" s="12">
        <v>7.38</v>
      </c>
      <c r="G10" s="12">
        <v>35.05</v>
      </c>
      <c r="H10" s="12">
        <v>234.72</v>
      </c>
      <c r="I10" s="45">
        <v>123</v>
      </c>
    </row>
    <row r="11" spans="2:9" ht="12.75">
      <c r="B11" s="51"/>
      <c r="C11" s="5" t="s">
        <v>23</v>
      </c>
      <c r="D11" s="12">
        <v>30</v>
      </c>
      <c r="E11" s="12">
        <v>2.13</v>
      </c>
      <c r="F11" s="12">
        <v>0.21</v>
      </c>
      <c r="G11" s="12">
        <v>13.26</v>
      </c>
      <c r="H11" s="12">
        <v>72</v>
      </c>
      <c r="I11" s="45">
        <v>119</v>
      </c>
    </row>
    <row r="12" spans="2:9" ht="12.75">
      <c r="B12" s="51"/>
      <c r="C12" s="5" t="s">
        <v>76</v>
      </c>
      <c r="D12" s="12">
        <v>200</v>
      </c>
      <c r="E12" s="12">
        <v>6.2</v>
      </c>
      <c r="F12" s="12">
        <v>4.8</v>
      </c>
      <c r="G12" s="12">
        <v>24</v>
      </c>
      <c r="H12" s="12">
        <v>164.6</v>
      </c>
      <c r="I12" s="45">
        <v>161</v>
      </c>
    </row>
    <row r="13" spans="2:9" ht="12.75">
      <c r="B13" s="51"/>
      <c r="C13" s="5" t="s">
        <v>75</v>
      </c>
      <c r="D13" s="12">
        <v>100</v>
      </c>
      <c r="E13" s="12">
        <v>0.4</v>
      </c>
      <c r="F13" s="12">
        <v>0.3</v>
      </c>
      <c r="G13" s="12">
        <v>8.2</v>
      </c>
      <c r="H13" s="12">
        <v>36.6</v>
      </c>
      <c r="I13" s="45">
        <v>25</v>
      </c>
    </row>
    <row r="14" spans="2:9" ht="12.75">
      <c r="B14" s="51"/>
      <c r="C14" s="5" t="s">
        <v>134</v>
      </c>
      <c r="D14" s="12">
        <v>50</v>
      </c>
      <c r="E14" s="12">
        <v>3.35</v>
      </c>
      <c r="F14" s="12">
        <f>25.7/2</f>
        <v>12.85</v>
      </c>
      <c r="G14" s="12">
        <f>64.7/2</f>
        <v>32.35</v>
      </c>
      <c r="H14" s="12">
        <f>439/2</f>
        <v>219.5</v>
      </c>
      <c r="I14" s="45">
        <v>162</v>
      </c>
    </row>
    <row r="15" spans="2:9" ht="12.75">
      <c r="B15" s="51"/>
      <c r="C15" s="5"/>
      <c r="D15" s="12"/>
      <c r="E15" s="12"/>
      <c r="F15" s="12"/>
      <c r="G15" s="12"/>
      <c r="H15" s="12"/>
      <c r="I15" s="45"/>
    </row>
    <row r="16" spans="2:9" ht="12.75">
      <c r="B16" s="51"/>
      <c r="C16" s="5"/>
      <c r="D16" s="12"/>
      <c r="E16" s="12"/>
      <c r="F16" s="12"/>
      <c r="G16" s="12"/>
      <c r="H16" s="12"/>
      <c r="I16" s="10"/>
    </row>
    <row r="17" spans="2:9" ht="12.75">
      <c r="B17" s="8" t="s">
        <v>11</v>
      </c>
      <c r="C17" s="7"/>
      <c r="D17" s="13">
        <f>SUM(D9:D16)</f>
        <v>585</v>
      </c>
      <c r="E17" s="13">
        <f>SUM(E9:E16)</f>
        <v>19.25</v>
      </c>
      <c r="F17" s="13">
        <f>SUM(F9:F16)</f>
        <v>25.54</v>
      </c>
      <c r="G17" s="13">
        <f>SUM(G9:G16)</f>
        <v>112.86000000000001</v>
      </c>
      <c r="H17" s="14">
        <f>SUM(H9:H16)</f>
        <v>727.4200000000001</v>
      </c>
      <c r="I17" s="11"/>
    </row>
    <row r="18" spans="2:9" ht="12.75">
      <c r="B18" s="51" t="s">
        <v>13</v>
      </c>
      <c r="C18" s="5"/>
      <c r="D18" s="12"/>
      <c r="E18" s="12"/>
      <c r="F18" s="12"/>
      <c r="G18" s="12"/>
      <c r="H18" s="12"/>
      <c r="I18" s="10"/>
    </row>
    <row r="19" spans="2:9" ht="12.75">
      <c r="B19" s="51"/>
      <c r="C19" s="5" t="s">
        <v>55</v>
      </c>
      <c r="D19" s="12">
        <v>60</v>
      </c>
      <c r="E19" s="12">
        <v>1.2</v>
      </c>
      <c r="F19" s="12">
        <v>5.4</v>
      </c>
      <c r="G19" s="12">
        <v>5.16</v>
      </c>
      <c r="H19" s="12">
        <v>73.2</v>
      </c>
      <c r="I19" s="45">
        <v>135</v>
      </c>
    </row>
    <row r="20" spans="2:9" ht="12.75">
      <c r="B20" s="51"/>
      <c r="C20" s="5" t="s">
        <v>38</v>
      </c>
      <c r="D20" s="12">
        <v>200</v>
      </c>
      <c r="E20" s="12">
        <v>6</v>
      </c>
      <c r="F20" s="12">
        <v>5.4</v>
      </c>
      <c r="G20" s="12">
        <v>10.8</v>
      </c>
      <c r="H20" s="12">
        <v>115.6</v>
      </c>
      <c r="I20" s="45">
        <v>37</v>
      </c>
    </row>
    <row r="21" spans="2:9" ht="12.75">
      <c r="B21" s="51"/>
      <c r="C21" s="5" t="s">
        <v>56</v>
      </c>
      <c r="D21" s="12">
        <v>90</v>
      </c>
      <c r="E21" s="12">
        <v>19.71</v>
      </c>
      <c r="F21" s="12">
        <v>3.42</v>
      </c>
      <c r="G21" s="12">
        <v>1.26</v>
      </c>
      <c r="H21" s="12">
        <v>114.3</v>
      </c>
      <c r="I21" s="45">
        <v>177</v>
      </c>
    </row>
    <row r="22" spans="2:9" ht="25.5">
      <c r="B22" s="51"/>
      <c r="C22" s="5" t="s">
        <v>36</v>
      </c>
      <c r="D22" s="12">
        <v>150</v>
      </c>
      <c r="E22" s="12">
        <v>7.2</v>
      </c>
      <c r="F22" s="12">
        <v>5.1</v>
      </c>
      <c r="G22" s="12">
        <v>33.9</v>
      </c>
      <c r="H22" s="12">
        <v>210.3</v>
      </c>
      <c r="I22" s="45">
        <v>54</v>
      </c>
    </row>
    <row r="23" spans="2:9" ht="12.75">
      <c r="B23" s="51"/>
      <c r="C23" s="5" t="s">
        <v>23</v>
      </c>
      <c r="D23" s="12">
        <v>45</v>
      </c>
      <c r="E23" s="12">
        <v>3.19</v>
      </c>
      <c r="F23" s="12">
        <v>0.31</v>
      </c>
      <c r="G23" s="12">
        <v>19.89</v>
      </c>
      <c r="H23" s="12">
        <v>108</v>
      </c>
      <c r="I23" s="45">
        <v>119</v>
      </c>
    </row>
    <row r="24" spans="2:9" ht="12.75">
      <c r="B24" s="51"/>
      <c r="C24" s="5" t="s">
        <v>24</v>
      </c>
      <c r="D24" s="12">
        <v>40</v>
      </c>
      <c r="E24" s="12">
        <v>2.28</v>
      </c>
      <c r="F24" s="12">
        <v>0.44</v>
      </c>
      <c r="G24" s="12">
        <v>14.88</v>
      </c>
      <c r="H24" s="12">
        <v>72.52</v>
      </c>
      <c r="I24" s="45">
        <v>120</v>
      </c>
    </row>
    <row r="25" spans="2:9" ht="25.5">
      <c r="B25" s="51"/>
      <c r="C25" s="5" t="s">
        <v>39</v>
      </c>
      <c r="D25" s="12">
        <v>200</v>
      </c>
      <c r="E25" s="12">
        <v>0</v>
      </c>
      <c r="F25" s="12">
        <v>0</v>
      </c>
      <c r="G25" s="12">
        <v>19.8</v>
      </c>
      <c r="H25" s="12">
        <v>81.6</v>
      </c>
      <c r="I25" s="45">
        <v>95</v>
      </c>
    </row>
    <row r="26" spans="2:9" ht="12.75">
      <c r="B26" s="51"/>
      <c r="C26" s="5"/>
      <c r="D26" s="12"/>
      <c r="E26" s="12"/>
      <c r="F26" s="12"/>
      <c r="G26" s="12"/>
      <c r="H26" s="12"/>
      <c r="I26" s="45"/>
    </row>
    <row r="27" spans="2:9" ht="12.75">
      <c r="B27" s="51"/>
      <c r="C27" s="5"/>
      <c r="D27" s="12"/>
      <c r="E27" s="12"/>
      <c r="F27" s="12"/>
      <c r="G27" s="12"/>
      <c r="H27" s="12"/>
      <c r="I27" s="10"/>
    </row>
    <row r="28" spans="2:9" ht="12.75">
      <c r="B28" s="8" t="s">
        <v>14</v>
      </c>
      <c r="C28" s="7"/>
      <c r="D28" s="14">
        <f>SUM(D18:D27)</f>
        <v>785</v>
      </c>
      <c r="E28" s="14">
        <f>SUM(E18:E27)</f>
        <v>39.58</v>
      </c>
      <c r="F28" s="14">
        <f>SUM(F18:F27)</f>
        <v>20.07</v>
      </c>
      <c r="G28" s="14">
        <f>SUM(G18:G27)</f>
        <v>105.69</v>
      </c>
      <c r="H28" s="14">
        <f>SUM(H18:H27)</f>
        <v>775.5200000000001</v>
      </c>
      <c r="I28" s="11"/>
    </row>
    <row r="29" spans="2:9" ht="12.75">
      <c r="B29" s="8" t="s">
        <v>15</v>
      </c>
      <c r="C29" s="7"/>
      <c r="D29" s="14">
        <f>D17+D28</f>
        <v>1370</v>
      </c>
      <c r="E29" s="14">
        <f>E17+E28</f>
        <v>58.83</v>
      </c>
      <c r="F29" s="14">
        <f>F17+F28</f>
        <v>45.61</v>
      </c>
      <c r="G29" s="14">
        <f>G17+G28</f>
        <v>218.55</v>
      </c>
      <c r="H29" s="14">
        <f>H17+H28</f>
        <v>1502.94</v>
      </c>
      <c r="I29" s="11"/>
    </row>
    <row r="31" ht="12.75">
      <c r="H31" s="40"/>
    </row>
    <row r="32" spans="4:8" ht="12.75">
      <c r="D32" s="39"/>
      <c r="E32" s="39"/>
      <c r="F32" s="39"/>
      <c r="G32" s="39"/>
      <c r="H32" s="39"/>
    </row>
    <row r="33" spans="4:8" ht="12.75">
      <c r="D33" s="42"/>
      <c r="E33" s="41"/>
      <c r="F33" s="41"/>
      <c r="G33" s="41"/>
      <c r="H33" s="41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I33"/>
  <sheetViews>
    <sheetView zoomScalePageLayoutView="0" workbookViewId="0" topLeftCell="A1">
      <selection activeCell="E35" sqref="E35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3.375" style="1" customWidth="1"/>
    <col min="4" max="4" width="10.625" style="1" customWidth="1"/>
    <col min="5" max="7" width="9.375" style="1" customWidth="1"/>
    <col min="8" max="8" width="11.125" style="1" customWidth="1"/>
    <col min="9" max="9" width="10.75390625" style="1" customWidth="1"/>
    <col min="10" max="10" width="2.75390625" style="1" customWidth="1"/>
    <col min="11" max="16384" width="9.125" style="1" customWidth="1"/>
  </cols>
  <sheetData>
    <row r="1" ht="12.75">
      <c r="D1" s="9" t="s">
        <v>86</v>
      </c>
    </row>
    <row r="3" spans="3:5" ht="12.75">
      <c r="C3" s="4" t="s">
        <v>3</v>
      </c>
      <c r="D3" s="17" t="str">
        <f>'Д11'!D3</f>
        <v>7-11 лет</v>
      </c>
      <c r="E3" s="2"/>
    </row>
    <row r="4" spans="3:5" ht="12.75">
      <c r="C4" s="4" t="s">
        <v>16</v>
      </c>
      <c r="D4" s="18">
        <f>'Д11'!D4</f>
        <v>3</v>
      </c>
      <c r="E4" s="2"/>
    </row>
    <row r="5" spans="3:7" ht="12.75">
      <c r="C5" s="4" t="s">
        <v>2</v>
      </c>
      <c r="D5" s="16">
        <v>2</v>
      </c>
      <c r="E5" s="2"/>
      <c r="F5" s="4"/>
      <c r="G5" s="2"/>
    </row>
    <row r="7" spans="2:9" ht="25.5" customHeight="1">
      <c r="B7" s="52" t="s">
        <v>5</v>
      </c>
      <c r="C7" s="52" t="s">
        <v>0</v>
      </c>
      <c r="D7" s="52" t="s">
        <v>9</v>
      </c>
      <c r="E7" s="52" t="s">
        <v>10</v>
      </c>
      <c r="F7" s="52"/>
      <c r="G7" s="52"/>
      <c r="H7" s="52" t="s">
        <v>17</v>
      </c>
      <c r="I7" s="52" t="s">
        <v>1</v>
      </c>
    </row>
    <row r="8" spans="2:9" ht="22.5" customHeight="1">
      <c r="B8" s="52"/>
      <c r="C8" s="52"/>
      <c r="D8" s="52"/>
      <c r="E8" s="6" t="s">
        <v>6</v>
      </c>
      <c r="F8" s="6" t="s">
        <v>7</v>
      </c>
      <c r="G8" s="6" t="s">
        <v>8</v>
      </c>
      <c r="H8" s="52"/>
      <c r="I8" s="52"/>
    </row>
    <row r="9" spans="2:9" ht="12.75">
      <c r="B9" s="51" t="s">
        <v>12</v>
      </c>
      <c r="C9" s="5"/>
      <c r="D9" s="12"/>
      <c r="E9" s="12"/>
      <c r="F9" s="12"/>
      <c r="G9" s="12"/>
      <c r="H9" s="12"/>
      <c r="I9" s="10"/>
    </row>
    <row r="10" spans="2:9" ht="15" customHeight="1">
      <c r="B10" s="51"/>
      <c r="C10" s="43" t="s">
        <v>77</v>
      </c>
      <c r="D10" s="12">
        <v>150</v>
      </c>
      <c r="E10" s="12">
        <v>2.8</v>
      </c>
      <c r="F10" s="12">
        <v>7.4</v>
      </c>
      <c r="G10" s="12">
        <v>26.6</v>
      </c>
      <c r="H10" s="12">
        <v>277</v>
      </c>
      <c r="I10" s="45" t="s">
        <v>83</v>
      </c>
    </row>
    <row r="11" spans="2:9" ht="12.75">
      <c r="B11" s="51"/>
      <c r="C11" s="5" t="s">
        <v>23</v>
      </c>
      <c r="D11" s="12">
        <v>30</v>
      </c>
      <c r="E11" s="12">
        <v>2.13</v>
      </c>
      <c r="F11" s="12">
        <v>0.21</v>
      </c>
      <c r="G11" s="12">
        <v>13.26</v>
      </c>
      <c r="H11" s="12">
        <v>72</v>
      </c>
      <c r="I11" s="45">
        <v>119</v>
      </c>
    </row>
    <row r="12" spans="2:9" ht="12.75">
      <c r="B12" s="51"/>
      <c r="C12" s="5" t="s">
        <v>92</v>
      </c>
      <c r="D12" s="12">
        <v>200</v>
      </c>
      <c r="E12" s="12">
        <v>0.2</v>
      </c>
      <c r="F12" s="12">
        <v>0</v>
      </c>
      <c r="G12" s="12">
        <v>11</v>
      </c>
      <c r="H12" s="12">
        <v>44.8</v>
      </c>
      <c r="I12" s="45">
        <v>114</v>
      </c>
    </row>
    <row r="13" spans="2:9" ht="12.75">
      <c r="B13" s="51"/>
      <c r="C13" s="5" t="s">
        <v>71</v>
      </c>
      <c r="D13" s="12">
        <v>100</v>
      </c>
      <c r="E13" s="12">
        <v>0.4</v>
      </c>
      <c r="F13" s="12">
        <v>0</v>
      </c>
      <c r="G13" s="12">
        <v>11.3</v>
      </c>
      <c r="H13" s="12">
        <v>46</v>
      </c>
      <c r="I13" s="45">
        <v>24</v>
      </c>
    </row>
    <row r="14" spans="2:9" ht="12.75">
      <c r="B14" s="51"/>
      <c r="C14" s="5"/>
      <c r="D14" s="12"/>
      <c r="E14" s="12"/>
      <c r="F14" s="12"/>
      <c r="G14" s="12"/>
      <c r="H14" s="12"/>
      <c r="I14" s="45"/>
    </row>
    <row r="15" spans="2:9" ht="12.75">
      <c r="B15" s="51"/>
      <c r="C15" s="5"/>
      <c r="D15" s="12"/>
      <c r="E15" s="12"/>
      <c r="F15" s="12"/>
      <c r="G15" s="12"/>
      <c r="H15" s="12"/>
      <c r="I15" s="10"/>
    </row>
    <row r="16" spans="2:9" ht="12.75">
      <c r="B16" s="51"/>
      <c r="C16" s="5"/>
      <c r="D16" s="12"/>
      <c r="E16" s="12"/>
      <c r="F16" s="12"/>
      <c r="G16" s="12"/>
      <c r="H16" s="12"/>
      <c r="I16" s="10"/>
    </row>
    <row r="17" spans="2:9" ht="12.75">
      <c r="B17" s="8" t="s">
        <v>11</v>
      </c>
      <c r="C17" s="7"/>
      <c r="D17" s="13">
        <f>SUM(D9:D16)</f>
        <v>480</v>
      </c>
      <c r="E17" s="13">
        <f>SUM(E9:E16)</f>
        <v>5.53</v>
      </c>
      <c r="F17" s="13">
        <f>SUM(F9:F16)</f>
        <v>7.61</v>
      </c>
      <c r="G17" s="13">
        <f>SUM(G9:G16)</f>
        <v>62.16</v>
      </c>
      <c r="H17" s="14">
        <f>SUM(H9:H16)</f>
        <v>439.8</v>
      </c>
      <c r="I17" s="11"/>
    </row>
    <row r="18" spans="2:9" ht="12.75">
      <c r="B18" s="51" t="s">
        <v>13</v>
      </c>
      <c r="C18" s="5"/>
      <c r="D18" s="12"/>
      <c r="E18" s="12"/>
      <c r="F18" s="12"/>
      <c r="G18" s="12"/>
      <c r="H18" s="12"/>
      <c r="I18" s="10"/>
    </row>
    <row r="19" spans="2:9" ht="12.75">
      <c r="B19" s="51"/>
      <c r="C19" s="5" t="s">
        <v>87</v>
      </c>
      <c r="D19" s="12">
        <v>60</v>
      </c>
      <c r="E19" s="12">
        <v>0.66</v>
      </c>
      <c r="F19" s="12">
        <v>0.12</v>
      </c>
      <c r="G19" s="12">
        <v>2.28</v>
      </c>
      <c r="H19" s="12">
        <v>13.8</v>
      </c>
      <c r="I19" s="45">
        <v>29</v>
      </c>
    </row>
    <row r="20" spans="2:9" ht="12.75">
      <c r="B20" s="51"/>
      <c r="C20" s="5" t="s">
        <v>30</v>
      </c>
      <c r="D20" s="12">
        <v>200</v>
      </c>
      <c r="E20" s="12">
        <v>9</v>
      </c>
      <c r="F20" s="12">
        <v>5.6</v>
      </c>
      <c r="G20" s="12">
        <v>13.8</v>
      </c>
      <c r="H20" s="12">
        <v>141</v>
      </c>
      <c r="I20" s="45">
        <v>34</v>
      </c>
    </row>
    <row r="21" spans="2:9" ht="12.75">
      <c r="B21" s="51"/>
      <c r="C21" s="5" t="s">
        <v>114</v>
      </c>
      <c r="D21" s="12">
        <v>90</v>
      </c>
      <c r="E21" s="12">
        <v>13.05</v>
      </c>
      <c r="F21" s="12">
        <v>25.56</v>
      </c>
      <c r="G21" s="12">
        <v>3.42</v>
      </c>
      <c r="H21" s="12">
        <v>296.55</v>
      </c>
      <c r="I21" s="45">
        <v>88</v>
      </c>
    </row>
    <row r="22" spans="2:9" ht="25.5">
      <c r="B22" s="51"/>
      <c r="C22" s="5" t="s">
        <v>29</v>
      </c>
      <c r="D22" s="12">
        <v>150</v>
      </c>
      <c r="E22" s="12">
        <v>3.3</v>
      </c>
      <c r="F22" s="12">
        <v>3.9</v>
      </c>
      <c r="G22" s="12">
        <v>25.65</v>
      </c>
      <c r="H22" s="12">
        <v>151.35</v>
      </c>
      <c r="I22" s="45">
        <v>51</v>
      </c>
    </row>
    <row r="23" spans="2:9" ht="12.75">
      <c r="B23" s="51"/>
      <c r="C23" s="5" t="s">
        <v>23</v>
      </c>
      <c r="D23" s="12">
        <v>45</v>
      </c>
      <c r="E23" s="12">
        <v>3.19</v>
      </c>
      <c r="F23" s="12">
        <v>0.31</v>
      </c>
      <c r="G23" s="12">
        <v>19.89</v>
      </c>
      <c r="H23" s="12">
        <v>108</v>
      </c>
      <c r="I23" s="45">
        <v>119</v>
      </c>
    </row>
    <row r="24" spans="2:9" ht="12.75">
      <c r="B24" s="51"/>
      <c r="C24" s="5" t="s">
        <v>24</v>
      </c>
      <c r="D24" s="12">
        <v>40</v>
      </c>
      <c r="E24" s="12">
        <v>2.28</v>
      </c>
      <c r="F24" s="12">
        <v>0.44</v>
      </c>
      <c r="G24" s="12">
        <v>14.88</v>
      </c>
      <c r="H24" s="12">
        <v>72.52</v>
      </c>
      <c r="I24" s="45">
        <v>120</v>
      </c>
    </row>
    <row r="25" spans="2:9" ht="12.75">
      <c r="B25" s="51"/>
      <c r="C25" s="5" t="s">
        <v>115</v>
      </c>
      <c r="D25" s="12">
        <v>200</v>
      </c>
      <c r="E25" s="12">
        <v>0</v>
      </c>
      <c r="F25" s="12">
        <v>0</v>
      </c>
      <c r="G25" s="12">
        <v>14.86</v>
      </c>
      <c r="H25" s="12">
        <v>60.6</v>
      </c>
      <c r="I25" s="45">
        <v>155</v>
      </c>
    </row>
    <row r="26" spans="2:9" ht="12.75">
      <c r="B26" s="51"/>
      <c r="C26" s="5"/>
      <c r="D26" s="12"/>
      <c r="E26" s="12"/>
      <c r="F26" s="12"/>
      <c r="G26" s="12"/>
      <c r="H26" s="12"/>
      <c r="I26" s="10"/>
    </row>
    <row r="27" spans="2:9" ht="12.75">
      <c r="B27" s="51"/>
      <c r="C27" s="5"/>
      <c r="D27" s="12"/>
      <c r="E27" s="12"/>
      <c r="F27" s="12"/>
      <c r="G27" s="12"/>
      <c r="H27" s="12"/>
      <c r="I27" s="10"/>
    </row>
    <row r="28" spans="2:9" ht="12.75">
      <c r="B28" s="8" t="s">
        <v>14</v>
      </c>
      <c r="C28" s="7"/>
      <c r="D28" s="14">
        <f>SUM(D18:D27)</f>
        <v>785</v>
      </c>
      <c r="E28" s="14">
        <f>SUM(E18:E27)</f>
        <v>31.480000000000004</v>
      </c>
      <c r="F28" s="14">
        <f>SUM(F18:F27)</f>
        <v>35.93</v>
      </c>
      <c r="G28" s="14">
        <f>SUM(G18:G27)</f>
        <v>94.77999999999999</v>
      </c>
      <c r="H28" s="14">
        <f>SUM(H18:H27)</f>
        <v>843.82</v>
      </c>
      <c r="I28" s="11"/>
    </row>
    <row r="29" spans="2:9" ht="12.75">
      <c r="B29" s="8" t="s">
        <v>15</v>
      </c>
      <c r="C29" s="7"/>
      <c r="D29" s="14">
        <f>D17+D28</f>
        <v>1265</v>
      </c>
      <c r="E29" s="14">
        <f>E17+E28</f>
        <v>37.010000000000005</v>
      </c>
      <c r="F29" s="14">
        <f>F17+F28</f>
        <v>43.54</v>
      </c>
      <c r="G29" s="14">
        <f>G17+G28</f>
        <v>156.94</v>
      </c>
      <c r="H29" s="14">
        <f>H17+H28</f>
        <v>1283.6200000000001</v>
      </c>
      <c r="I29" s="11"/>
    </row>
    <row r="31" ht="12.75">
      <c r="H31" s="40"/>
    </row>
    <row r="32" spans="4:8" ht="12.75">
      <c r="D32" s="39"/>
      <c r="E32" s="39"/>
      <c r="F32" s="39"/>
      <c r="G32" s="39"/>
      <c r="H32" s="39"/>
    </row>
    <row r="33" spans="4:8" ht="12.75">
      <c r="D33" s="42"/>
      <c r="E33" s="41"/>
      <c r="F33" s="41"/>
      <c r="G33" s="41"/>
      <c r="H33" s="41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I33"/>
  <sheetViews>
    <sheetView tabSelected="1" zoomScalePageLayoutView="0" workbookViewId="0" topLeftCell="A1">
      <selection activeCell="C22" sqref="C22:I22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4" width="10.375" style="1" customWidth="1"/>
    <col min="5" max="7" width="9.375" style="1" customWidth="1"/>
    <col min="8" max="8" width="11.125" style="1" customWidth="1"/>
    <col min="9" max="9" width="10.25390625" style="1" customWidth="1"/>
    <col min="10" max="10" width="2.75390625" style="1" customWidth="1"/>
    <col min="11" max="16384" width="9.125" style="1" customWidth="1"/>
  </cols>
  <sheetData>
    <row r="1" ht="12.75">
      <c r="D1" s="9" t="s">
        <v>86</v>
      </c>
    </row>
    <row r="3" spans="3:5" ht="12.75">
      <c r="C3" s="4" t="s">
        <v>3</v>
      </c>
      <c r="D3" s="18" t="str">
        <f>'Д11'!D3</f>
        <v>7-11 лет</v>
      </c>
      <c r="E3" s="2"/>
    </row>
    <row r="4" spans="3:5" ht="12.75">
      <c r="C4" s="4" t="s">
        <v>16</v>
      </c>
      <c r="D4" s="18">
        <f>'Д11'!D4</f>
        <v>3</v>
      </c>
      <c r="E4" s="2"/>
    </row>
    <row r="5" spans="3:7" ht="12.75">
      <c r="C5" s="4" t="s">
        <v>2</v>
      </c>
      <c r="D5" s="16">
        <v>3</v>
      </c>
      <c r="E5" s="2"/>
      <c r="F5" s="4"/>
      <c r="G5" s="2"/>
    </row>
    <row r="7" spans="2:9" ht="25.5" customHeight="1">
      <c r="B7" s="52" t="s">
        <v>5</v>
      </c>
      <c r="C7" s="52" t="s">
        <v>0</v>
      </c>
      <c r="D7" s="52" t="s">
        <v>9</v>
      </c>
      <c r="E7" s="52" t="s">
        <v>10</v>
      </c>
      <c r="F7" s="52"/>
      <c r="G7" s="52"/>
      <c r="H7" s="52" t="s">
        <v>17</v>
      </c>
      <c r="I7" s="52" t="s">
        <v>1</v>
      </c>
    </row>
    <row r="8" spans="2:9" ht="22.5" customHeight="1">
      <c r="B8" s="52"/>
      <c r="C8" s="52"/>
      <c r="D8" s="52"/>
      <c r="E8" s="6" t="s">
        <v>6</v>
      </c>
      <c r="F8" s="6" t="s">
        <v>7</v>
      </c>
      <c r="G8" s="6" t="s">
        <v>8</v>
      </c>
      <c r="H8" s="52"/>
      <c r="I8" s="52"/>
    </row>
    <row r="9" spans="2:9" ht="12.75">
      <c r="B9" s="51" t="s">
        <v>12</v>
      </c>
      <c r="C9" s="5"/>
      <c r="D9" s="12"/>
      <c r="E9" s="12"/>
      <c r="F9" s="12"/>
      <c r="G9" s="12"/>
      <c r="H9" s="12"/>
      <c r="I9" s="10"/>
    </row>
    <row r="10" spans="2:9" ht="12.75">
      <c r="B10" s="51"/>
      <c r="C10" s="5" t="s">
        <v>85</v>
      </c>
      <c r="D10" s="12">
        <v>150</v>
      </c>
      <c r="E10" s="12">
        <v>3.52</v>
      </c>
      <c r="F10" s="12">
        <v>1.57</v>
      </c>
      <c r="G10" s="12">
        <v>36.22</v>
      </c>
      <c r="H10" s="12">
        <v>173.25</v>
      </c>
      <c r="I10" s="45" t="s">
        <v>78</v>
      </c>
    </row>
    <row r="11" spans="2:9" ht="12.75">
      <c r="B11" s="51"/>
      <c r="C11" s="5" t="s">
        <v>72</v>
      </c>
      <c r="D11" s="12">
        <v>10</v>
      </c>
      <c r="E11" s="12">
        <v>0.08</v>
      </c>
      <c r="F11" s="12">
        <v>7.2</v>
      </c>
      <c r="G11" s="12">
        <v>0.13</v>
      </c>
      <c r="H11" s="12">
        <v>65.4</v>
      </c>
      <c r="I11" s="46">
        <v>2</v>
      </c>
    </row>
    <row r="12" spans="2:9" ht="12.75">
      <c r="B12" s="51"/>
      <c r="C12" s="5" t="s">
        <v>23</v>
      </c>
      <c r="D12" s="12">
        <v>30</v>
      </c>
      <c r="E12" s="12">
        <v>2.13</v>
      </c>
      <c r="F12" s="12">
        <v>0.21</v>
      </c>
      <c r="G12" s="12">
        <v>13.26</v>
      </c>
      <c r="H12" s="12">
        <v>72</v>
      </c>
      <c r="I12" s="45">
        <v>119</v>
      </c>
    </row>
    <row r="13" spans="2:9" ht="12.75">
      <c r="B13" s="51"/>
      <c r="C13" s="5" t="s">
        <v>98</v>
      </c>
      <c r="D13" s="12">
        <v>200</v>
      </c>
      <c r="E13" s="12">
        <v>0.2</v>
      </c>
      <c r="F13" s="12">
        <v>0</v>
      </c>
      <c r="G13" s="12">
        <v>11</v>
      </c>
      <c r="H13" s="12">
        <v>45.6</v>
      </c>
      <c r="I13" s="45">
        <v>113</v>
      </c>
    </row>
    <row r="14" spans="2:9" ht="12.75">
      <c r="B14" s="51"/>
      <c r="C14" s="5" t="s">
        <v>75</v>
      </c>
      <c r="D14" s="12">
        <v>150</v>
      </c>
      <c r="E14" s="12">
        <v>0.6</v>
      </c>
      <c r="F14" s="12">
        <v>0.45</v>
      </c>
      <c r="G14" s="12">
        <v>12.3</v>
      </c>
      <c r="H14" s="12">
        <v>54.9</v>
      </c>
      <c r="I14" s="45">
        <v>25</v>
      </c>
    </row>
    <row r="15" spans="2:9" ht="12.75">
      <c r="B15" s="51"/>
      <c r="C15" s="5"/>
      <c r="D15" s="12"/>
      <c r="E15" s="12"/>
      <c r="F15" s="12"/>
      <c r="G15" s="12"/>
      <c r="H15" s="12"/>
      <c r="I15" s="45"/>
    </row>
    <row r="16" spans="2:9" ht="12.75">
      <c r="B16" s="51"/>
      <c r="C16" s="5"/>
      <c r="D16" s="12"/>
      <c r="E16" s="12"/>
      <c r="F16" s="12"/>
      <c r="G16" s="12"/>
      <c r="H16" s="12"/>
      <c r="I16" s="10"/>
    </row>
    <row r="17" spans="2:9" ht="12.75">
      <c r="B17" s="8" t="s">
        <v>11</v>
      </c>
      <c r="C17" s="7"/>
      <c r="D17" s="13">
        <f>SUM(D9:D16)</f>
        <v>540</v>
      </c>
      <c r="E17" s="13">
        <f>SUM(E9:E16)</f>
        <v>6.53</v>
      </c>
      <c r="F17" s="13">
        <f>SUM(F9:F16)</f>
        <v>9.43</v>
      </c>
      <c r="G17" s="13">
        <f>SUM(G9:G16)</f>
        <v>72.91</v>
      </c>
      <c r="H17" s="14">
        <f>SUM(H9:H16)</f>
        <v>411.15</v>
      </c>
      <c r="I17" s="11"/>
    </row>
    <row r="18" spans="2:9" ht="12.75">
      <c r="B18" s="51" t="s">
        <v>13</v>
      </c>
      <c r="C18" s="5"/>
      <c r="D18" s="12"/>
      <c r="E18" s="12"/>
      <c r="F18" s="12"/>
      <c r="G18" s="12"/>
      <c r="H18" s="12"/>
      <c r="I18" s="10"/>
    </row>
    <row r="19" spans="2:9" ht="12.75">
      <c r="B19" s="51"/>
      <c r="C19" s="5" t="s">
        <v>117</v>
      </c>
      <c r="D19" s="12">
        <v>60</v>
      </c>
      <c r="E19" s="12">
        <v>0.4</v>
      </c>
      <c r="F19" s="12">
        <v>0.06</v>
      </c>
      <c r="G19" s="12">
        <v>1.02</v>
      </c>
      <c r="H19" s="12">
        <v>6.18</v>
      </c>
      <c r="I19" s="45">
        <v>28</v>
      </c>
    </row>
    <row r="20" spans="2:9" ht="12.75">
      <c r="B20" s="51"/>
      <c r="C20" s="5" t="s">
        <v>57</v>
      </c>
      <c r="D20" s="12">
        <v>200</v>
      </c>
      <c r="E20" s="12">
        <v>4.8</v>
      </c>
      <c r="F20" s="12">
        <v>7.6</v>
      </c>
      <c r="G20" s="12">
        <v>9</v>
      </c>
      <c r="H20" s="12">
        <v>123.6</v>
      </c>
      <c r="I20" s="45">
        <v>35</v>
      </c>
    </row>
    <row r="21" spans="2:9" ht="12.75">
      <c r="B21" s="51"/>
      <c r="C21" s="5" t="s">
        <v>116</v>
      </c>
      <c r="D21" s="12">
        <v>90</v>
      </c>
      <c r="E21" s="12">
        <v>15</v>
      </c>
      <c r="F21" s="12">
        <v>15.2</v>
      </c>
      <c r="G21" s="12">
        <v>3.94</v>
      </c>
      <c r="H21" s="12">
        <v>213.36</v>
      </c>
      <c r="I21" s="45">
        <v>659</v>
      </c>
    </row>
    <row r="22" spans="2:9" ht="12.75">
      <c r="B22" s="51"/>
      <c r="C22" s="5" t="s">
        <v>58</v>
      </c>
      <c r="D22" s="12">
        <v>150</v>
      </c>
      <c r="E22" s="12">
        <v>3.3</v>
      </c>
      <c r="F22" s="12">
        <v>4.95</v>
      </c>
      <c r="G22" s="12">
        <v>32.25</v>
      </c>
      <c r="H22" s="12">
        <v>186.45</v>
      </c>
      <c r="I22" s="45">
        <v>53</v>
      </c>
    </row>
    <row r="23" spans="2:9" ht="12.75">
      <c r="B23" s="51"/>
      <c r="C23" s="5" t="s">
        <v>23</v>
      </c>
      <c r="D23" s="12">
        <v>45</v>
      </c>
      <c r="E23" s="12">
        <v>3.19</v>
      </c>
      <c r="F23" s="12">
        <v>0.31</v>
      </c>
      <c r="G23" s="12">
        <v>19.89</v>
      </c>
      <c r="H23" s="12">
        <v>108</v>
      </c>
      <c r="I23" s="45">
        <v>119</v>
      </c>
    </row>
    <row r="24" spans="2:9" ht="12.75">
      <c r="B24" s="51"/>
      <c r="C24" s="5" t="s">
        <v>24</v>
      </c>
      <c r="D24" s="12">
        <v>40</v>
      </c>
      <c r="E24" s="12">
        <v>2.28</v>
      </c>
      <c r="F24" s="12">
        <v>0.44</v>
      </c>
      <c r="G24" s="12">
        <v>14.88</v>
      </c>
      <c r="H24" s="12">
        <v>72.52</v>
      </c>
      <c r="I24" s="45">
        <v>120</v>
      </c>
    </row>
    <row r="25" spans="2:9" ht="12.75">
      <c r="B25" s="51"/>
      <c r="C25" s="5" t="s">
        <v>118</v>
      </c>
      <c r="D25" s="12">
        <v>200</v>
      </c>
      <c r="E25" s="12">
        <v>0.16</v>
      </c>
      <c r="F25" s="12">
        <v>0.12</v>
      </c>
      <c r="G25" s="12">
        <v>17.86</v>
      </c>
      <c r="H25" s="12">
        <v>73.38</v>
      </c>
      <c r="I25" s="45">
        <v>76</v>
      </c>
    </row>
    <row r="26" spans="2:9" ht="12.75">
      <c r="B26" s="51"/>
      <c r="C26" s="5"/>
      <c r="D26" s="12"/>
      <c r="E26" s="12"/>
      <c r="F26" s="12"/>
      <c r="G26" s="12"/>
      <c r="H26" s="12"/>
      <c r="I26" s="45"/>
    </row>
    <row r="27" spans="2:9" ht="12.75">
      <c r="B27" s="51"/>
      <c r="C27" s="5"/>
      <c r="D27" s="12"/>
      <c r="E27" s="12"/>
      <c r="F27" s="12"/>
      <c r="G27" s="12"/>
      <c r="H27" s="12"/>
      <c r="I27" s="10"/>
    </row>
    <row r="28" spans="2:9" ht="12.75">
      <c r="B28" s="8" t="s">
        <v>14</v>
      </c>
      <c r="C28" s="7"/>
      <c r="D28" s="14">
        <f>SUM(D18:D27)</f>
        <v>785</v>
      </c>
      <c r="E28" s="14">
        <f>SUM(E18:E27)</f>
        <v>29.130000000000003</v>
      </c>
      <c r="F28" s="14">
        <f>SUM(F18:F27)</f>
        <v>28.68</v>
      </c>
      <c r="G28" s="14">
        <f>SUM(G18:G27)</f>
        <v>98.83999999999999</v>
      </c>
      <c r="H28" s="14">
        <f>SUM(H18:H27)</f>
        <v>783.4899999999999</v>
      </c>
      <c r="I28" s="11"/>
    </row>
    <row r="29" spans="2:9" ht="12.75">
      <c r="B29" s="8" t="s">
        <v>15</v>
      </c>
      <c r="C29" s="7"/>
      <c r="D29" s="14">
        <f>D17+D28</f>
        <v>1325</v>
      </c>
      <c r="E29" s="14">
        <f>E17+E28</f>
        <v>35.660000000000004</v>
      </c>
      <c r="F29" s="14">
        <f>F17+F28</f>
        <v>38.11</v>
      </c>
      <c r="G29" s="14">
        <f>G17+G28</f>
        <v>171.75</v>
      </c>
      <c r="H29" s="14">
        <f>H17+H28</f>
        <v>1194.6399999999999</v>
      </c>
      <c r="I29" s="11"/>
    </row>
    <row r="31" ht="12.75">
      <c r="H31" s="40"/>
    </row>
    <row r="32" spans="4:8" ht="12.75">
      <c r="D32" s="39"/>
      <c r="E32" s="39"/>
      <c r="F32" s="39"/>
      <c r="G32" s="39"/>
      <c r="H32" s="39"/>
    </row>
    <row r="33" spans="4:8" ht="12.75">
      <c r="D33" s="42"/>
      <c r="E33" s="41"/>
      <c r="F33" s="41"/>
      <c r="G33" s="41"/>
      <c r="H33" s="41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I33"/>
  <sheetViews>
    <sheetView zoomScalePageLayoutView="0" workbookViewId="0" topLeftCell="A1">
      <selection activeCell="C14" sqref="C14:I14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4" width="10.125" style="1" customWidth="1"/>
    <col min="5" max="7" width="9.375" style="1" customWidth="1"/>
    <col min="8" max="8" width="11.125" style="1" customWidth="1"/>
    <col min="9" max="9" width="10.375" style="1" customWidth="1"/>
    <col min="10" max="10" width="2.75390625" style="1" customWidth="1"/>
    <col min="11" max="16384" width="9.125" style="1" customWidth="1"/>
  </cols>
  <sheetData>
    <row r="1" ht="12.75">
      <c r="D1" s="9" t="s">
        <v>86</v>
      </c>
    </row>
    <row r="3" spans="3:5" ht="12.75">
      <c r="C3" s="4" t="s">
        <v>3</v>
      </c>
      <c r="D3" s="18" t="str">
        <f>'Д11'!D3</f>
        <v>7-11 лет</v>
      </c>
      <c r="E3" s="2"/>
    </row>
    <row r="4" spans="3:5" ht="12.75">
      <c r="C4" s="4" t="s">
        <v>16</v>
      </c>
      <c r="D4" s="18">
        <f>'Д11'!D4</f>
        <v>3</v>
      </c>
      <c r="E4" s="2"/>
    </row>
    <row r="5" spans="3:7" ht="12.75">
      <c r="C5" s="4" t="s">
        <v>2</v>
      </c>
      <c r="D5" s="16">
        <v>4</v>
      </c>
      <c r="E5" s="2"/>
      <c r="F5" s="4"/>
      <c r="G5" s="2"/>
    </row>
    <row r="7" spans="2:9" ht="25.5" customHeight="1">
      <c r="B7" s="52" t="s">
        <v>5</v>
      </c>
      <c r="C7" s="52" t="s">
        <v>0</v>
      </c>
      <c r="D7" s="52" t="s">
        <v>9</v>
      </c>
      <c r="E7" s="52" t="s">
        <v>10</v>
      </c>
      <c r="F7" s="52"/>
      <c r="G7" s="52"/>
      <c r="H7" s="52" t="s">
        <v>17</v>
      </c>
      <c r="I7" s="52" t="s">
        <v>1</v>
      </c>
    </row>
    <row r="8" spans="2:9" ht="22.5" customHeight="1">
      <c r="B8" s="52"/>
      <c r="C8" s="52"/>
      <c r="D8" s="52"/>
      <c r="E8" s="6" t="s">
        <v>6</v>
      </c>
      <c r="F8" s="6" t="s">
        <v>7</v>
      </c>
      <c r="G8" s="6" t="s">
        <v>8</v>
      </c>
      <c r="H8" s="52"/>
      <c r="I8" s="52"/>
    </row>
    <row r="9" spans="2:9" ht="12.75">
      <c r="B9" s="51" t="s">
        <v>12</v>
      </c>
      <c r="C9" s="5"/>
      <c r="D9" s="12"/>
      <c r="E9" s="12"/>
      <c r="F9" s="12"/>
      <c r="G9" s="12"/>
      <c r="H9" s="12"/>
      <c r="I9" s="10"/>
    </row>
    <row r="10" spans="2:9" ht="12.75">
      <c r="B10" s="51"/>
      <c r="C10" s="5" t="s">
        <v>119</v>
      </c>
      <c r="D10" s="12">
        <v>150</v>
      </c>
      <c r="E10" s="12">
        <v>21.15</v>
      </c>
      <c r="F10" s="12">
        <v>15.6</v>
      </c>
      <c r="G10" s="12">
        <v>30</v>
      </c>
      <c r="H10" s="12">
        <v>348.75</v>
      </c>
      <c r="I10" s="46">
        <v>69</v>
      </c>
    </row>
    <row r="11" spans="2:9" ht="12.75">
      <c r="B11" s="51"/>
      <c r="C11" s="5" t="s">
        <v>94</v>
      </c>
      <c r="D11" s="12">
        <v>30</v>
      </c>
      <c r="E11" s="12">
        <v>2.16</v>
      </c>
      <c r="F11" s="12">
        <v>0.81</v>
      </c>
      <c r="G11" s="12">
        <v>14.73</v>
      </c>
      <c r="H11" s="12">
        <v>75.6</v>
      </c>
      <c r="I11" s="44">
        <v>121</v>
      </c>
    </row>
    <row r="12" spans="2:9" ht="12.75">
      <c r="B12" s="51"/>
      <c r="C12" s="5" t="s">
        <v>95</v>
      </c>
      <c r="D12" s="12">
        <v>200</v>
      </c>
      <c r="E12" s="12">
        <v>1.8</v>
      </c>
      <c r="F12" s="12">
        <v>1.2</v>
      </c>
      <c r="G12" s="12">
        <v>13.2</v>
      </c>
      <c r="H12" s="12">
        <v>69.9</v>
      </c>
      <c r="I12" s="45">
        <v>112</v>
      </c>
    </row>
    <row r="13" spans="2:9" ht="12.75">
      <c r="B13" s="51"/>
      <c r="C13" s="5" t="s">
        <v>120</v>
      </c>
      <c r="D13" s="12">
        <v>100</v>
      </c>
      <c r="E13" s="12">
        <v>0.4</v>
      </c>
      <c r="F13" s="12">
        <v>0</v>
      </c>
      <c r="G13" s="12">
        <v>17.5</v>
      </c>
      <c r="H13" s="12">
        <v>69</v>
      </c>
      <c r="I13" s="45">
        <v>25</v>
      </c>
    </row>
    <row r="14" spans="2:9" ht="12.75">
      <c r="B14" s="51"/>
      <c r="C14" s="5" t="s">
        <v>112</v>
      </c>
      <c r="D14" s="12">
        <v>50</v>
      </c>
      <c r="E14" s="12">
        <f>5.4/2</f>
        <v>2.7</v>
      </c>
      <c r="F14" s="12">
        <f>6.6/2</f>
        <v>3.3</v>
      </c>
      <c r="G14" s="12">
        <f>58.5/2</f>
        <v>29.25</v>
      </c>
      <c r="H14" s="12">
        <f>315/2</f>
        <v>157.5</v>
      </c>
      <c r="I14" s="45">
        <v>162</v>
      </c>
    </row>
    <row r="15" spans="2:9" ht="12.75">
      <c r="B15" s="51"/>
      <c r="C15" s="5"/>
      <c r="D15" s="12"/>
      <c r="E15" s="12"/>
      <c r="F15" s="12"/>
      <c r="G15" s="12"/>
      <c r="H15" s="12"/>
      <c r="I15" s="45"/>
    </row>
    <row r="16" spans="2:9" ht="12.75">
      <c r="B16" s="51"/>
      <c r="C16" s="5"/>
      <c r="D16" s="12"/>
      <c r="E16" s="12"/>
      <c r="F16" s="12"/>
      <c r="G16" s="12"/>
      <c r="H16" s="12"/>
      <c r="I16" s="10"/>
    </row>
    <row r="17" spans="2:9" ht="12.75">
      <c r="B17" s="8" t="s">
        <v>11</v>
      </c>
      <c r="C17" s="7"/>
      <c r="D17" s="13">
        <f>SUM(D9:D16)</f>
        <v>530</v>
      </c>
      <c r="E17" s="13">
        <f>SUM(E9:E16)</f>
        <v>28.209999999999997</v>
      </c>
      <c r="F17" s="13">
        <f>SUM(F9:F16)</f>
        <v>20.91</v>
      </c>
      <c r="G17" s="13">
        <f>SUM(G9:G16)</f>
        <v>104.68</v>
      </c>
      <c r="H17" s="14">
        <f>SUM(H9:H16)</f>
        <v>720.75</v>
      </c>
      <c r="I17" s="11"/>
    </row>
    <row r="18" spans="2:9" ht="12.75">
      <c r="B18" s="51" t="s">
        <v>13</v>
      </c>
      <c r="C18" s="5"/>
      <c r="D18" s="12"/>
      <c r="E18" s="12"/>
      <c r="F18" s="12"/>
      <c r="G18" s="12"/>
      <c r="H18" s="12"/>
      <c r="I18" s="10"/>
    </row>
    <row r="19" spans="2:9" ht="12.75">
      <c r="B19" s="51"/>
      <c r="C19" s="5" t="s">
        <v>68</v>
      </c>
      <c r="D19" s="12">
        <v>60</v>
      </c>
      <c r="E19" s="12">
        <v>0.78</v>
      </c>
      <c r="F19" s="12">
        <v>6.12</v>
      </c>
      <c r="G19" s="12">
        <v>5.52</v>
      </c>
      <c r="H19" s="12">
        <v>79.5</v>
      </c>
      <c r="I19" s="45">
        <v>132</v>
      </c>
    </row>
    <row r="20" spans="2:9" ht="12.75">
      <c r="B20" s="51"/>
      <c r="C20" s="5" t="s">
        <v>22</v>
      </c>
      <c r="D20" s="12">
        <v>200</v>
      </c>
      <c r="E20" s="12">
        <v>6.4</v>
      </c>
      <c r="F20" s="12">
        <v>6.2</v>
      </c>
      <c r="G20" s="12">
        <v>7.6</v>
      </c>
      <c r="H20" s="12">
        <v>111.2</v>
      </c>
      <c r="I20" s="45">
        <v>30</v>
      </c>
    </row>
    <row r="21" spans="2:9" ht="12.75">
      <c r="B21" s="51"/>
      <c r="C21" s="5" t="s">
        <v>132</v>
      </c>
      <c r="D21" s="12">
        <v>90</v>
      </c>
      <c r="E21" s="12">
        <f>19.8*90/100</f>
        <v>17.82</v>
      </c>
      <c r="F21" s="12">
        <f>13.3*90/100</f>
        <v>11.97</v>
      </c>
      <c r="G21" s="12">
        <f>4.77*90/100</f>
        <v>4.292999999999999</v>
      </c>
      <c r="H21" s="12">
        <f>157.14*90/100</f>
        <v>141.426</v>
      </c>
      <c r="I21" s="45">
        <v>88</v>
      </c>
    </row>
    <row r="22" spans="2:9" ht="12.75">
      <c r="B22" s="51"/>
      <c r="C22" s="5" t="s">
        <v>32</v>
      </c>
      <c r="D22" s="12">
        <v>150</v>
      </c>
      <c r="E22" s="12">
        <v>2.4</v>
      </c>
      <c r="F22" s="12">
        <v>6.9</v>
      </c>
      <c r="G22" s="12">
        <v>14.1</v>
      </c>
      <c r="H22" s="12">
        <v>128.85</v>
      </c>
      <c r="I22" s="45">
        <v>22</v>
      </c>
    </row>
    <row r="23" spans="2:9" ht="12.75">
      <c r="B23" s="51"/>
      <c r="C23" s="5" t="s">
        <v>23</v>
      </c>
      <c r="D23" s="12">
        <v>45</v>
      </c>
      <c r="E23" s="12">
        <v>3.19</v>
      </c>
      <c r="F23" s="12">
        <v>0.31</v>
      </c>
      <c r="G23" s="12">
        <v>19.89</v>
      </c>
      <c r="H23" s="12">
        <v>108</v>
      </c>
      <c r="I23" s="45">
        <v>119</v>
      </c>
    </row>
    <row r="24" spans="2:9" ht="12.75">
      <c r="B24" s="51"/>
      <c r="C24" s="5" t="s">
        <v>24</v>
      </c>
      <c r="D24" s="12">
        <v>40</v>
      </c>
      <c r="E24" s="12">
        <v>2.28</v>
      </c>
      <c r="F24" s="12">
        <v>0.44</v>
      </c>
      <c r="G24" s="12">
        <v>14.88</v>
      </c>
      <c r="H24" s="12">
        <v>72.52</v>
      </c>
      <c r="I24" s="45">
        <v>120</v>
      </c>
    </row>
    <row r="25" spans="2:9" ht="12.75">
      <c r="B25" s="51"/>
      <c r="C25" s="5" t="s">
        <v>59</v>
      </c>
      <c r="D25" s="12">
        <v>200</v>
      </c>
      <c r="E25" s="12">
        <v>0.4</v>
      </c>
      <c r="F25" s="12">
        <v>0</v>
      </c>
      <c r="G25" s="12">
        <v>27</v>
      </c>
      <c r="H25" s="12">
        <v>110</v>
      </c>
      <c r="I25" s="45">
        <v>98</v>
      </c>
    </row>
    <row r="26" spans="2:9" ht="12.75">
      <c r="B26" s="51"/>
      <c r="C26" s="5"/>
      <c r="D26" s="12"/>
      <c r="E26" s="12"/>
      <c r="F26" s="12"/>
      <c r="G26" s="12"/>
      <c r="H26" s="12"/>
      <c r="I26" s="45"/>
    </row>
    <row r="27" spans="2:9" ht="12.75">
      <c r="B27" s="51"/>
      <c r="C27" s="5"/>
      <c r="D27" s="12"/>
      <c r="E27" s="12"/>
      <c r="F27" s="12"/>
      <c r="G27" s="12"/>
      <c r="H27" s="12"/>
      <c r="I27" s="10"/>
    </row>
    <row r="28" spans="2:9" ht="12.75">
      <c r="B28" s="8" t="s">
        <v>14</v>
      </c>
      <c r="C28" s="7"/>
      <c r="D28" s="14">
        <f>SUM(D18:D27)</f>
        <v>785</v>
      </c>
      <c r="E28" s="14">
        <f>SUM(E18:E27)</f>
        <v>33.269999999999996</v>
      </c>
      <c r="F28" s="14">
        <f>SUM(F18:F27)</f>
        <v>31.939999999999998</v>
      </c>
      <c r="G28" s="14">
        <f>SUM(G18:G27)</f>
        <v>93.283</v>
      </c>
      <c r="H28" s="14">
        <f>SUM(H18:H27)</f>
        <v>751.496</v>
      </c>
      <c r="I28" s="11"/>
    </row>
    <row r="29" spans="2:9" ht="12.75">
      <c r="B29" s="8" t="s">
        <v>15</v>
      </c>
      <c r="C29" s="7"/>
      <c r="D29" s="14">
        <f>D17+D28</f>
        <v>1315</v>
      </c>
      <c r="E29" s="14">
        <f>E17+E28</f>
        <v>61.47999999999999</v>
      </c>
      <c r="F29" s="14">
        <f>F17+F28</f>
        <v>52.849999999999994</v>
      </c>
      <c r="G29" s="14">
        <f>G17+G28</f>
        <v>197.96300000000002</v>
      </c>
      <c r="H29" s="14">
        <f>H17+H28</f>
        <v>1472.246</v>
      </c>
      <c r="I29" s="11"/>
    </row>
    <row r="31" ht="12.75">
      <c r="H31" s="40"/>
    </row>
    <row r="32" spans="4:8" ht="12.75">
      <c r="D32" s="39"/>
      <c r="E32" s="39"/>
      <c r="F32" s="39"/>
      <c r="G32" s="39"/>
      <c r="H32" s="39"/>
    </row>
    <row r="33" spans="4:8" ht="12.75">
      <c r="D33" s="42"/>
      <c r="E33" s="41"/>
      <c r="F33" s="41"/>
      <c r="G33" s="41"/>
      <c r="H33" s="41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I33"/>
  <sheetViews>
    <sheetView zoomScalePageLayoutView="0" workbookViewId="0" topLeftCell="A1">
      <selection activeCell="F37" sqref="F37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44.00390625" style="1" customWidth="1"/>
    <col min="4" max="4" width="10.375" style="1" customWidth="1"/>
    <col min="5" max="7" width="9.375" style="1" customWidth="1"/>
    <col min="8" max="8" width="11.125" style="1" customWidth="1"/>
    <col min="9" max="9" width="10.25390625" style="1" customWidth="1"/>
    <col min="10" max="10" width="2.75390625" style="1" customWidth="1"/>
    <col min="11" max="16384" width="9.125" style="1" customWidth="1"/>
  </cols>
  <sheetData>
    <row r="1" ht="12.75">
      <c r="D1" s="9" t="s">
        <v>86</v>
      </c>
    </row>
    <row r="3" spans="3:5" ht="12.75">
      <c r="C3" s="4" t="s">
        <v>3</v>
      </c>
      <c r="D3" s="18" t="str">
        <f>'Д11'!D3</f>
        <v>7-11 лет</v>
      </c>
      <c r="E3" s="2"/>
    </row>
    <row r="4" spans="3:5" ht="12.75">
      <c r="C4" s="4" t="s">
        <v>16</v>
      </c>
      <c r="D4" s="18">
        <f>'Д11'!D4</f>
        <v>3</v>
      </c>
      <c r="E4" s="2"/>
    </row>
    <row r="5" spans="3:7" ht="12.75">
      <c r="C5" s="4" t="s">
        <v>2</v>
      </c>
      <c r="D5" s="16">
        <v>5</v>
      </c>
      <c r="E5" s="2"/>
      <c r="F5" s="4"/>
      <c r="G5" s="2"/>
    </row>
    <row r="7" spans="2:9" ht="25.5" customHeight="1">
      <c r="B7" s="52" t="s">
        <v>5</v>
      </c>
      <c r="C7" s="52" t="s">
        <v>0</v>
      </c>
      <c r="D7" s="52" t="s">
        <v>9</v>
      </c>
      <c r="E7" s="52" t="s">
        <v>10</v>
      </c>
      <c r="F7" s="52"/>
      <c r="G7" s="52"/>
      <c r="H7" s="52" t="s">
        <v>17</v>
      </c>
      <c r="I7" s="52" t="s">
        <v>1</v>
      </c>
    </row>
    <row r="8" spans="2:9" ht="22.5" customHeight="1">
      <c r="B8" s="52"/>
      <c r="C8" s="52"/>
      <c r="D8" s="52"/>
      <c r="E8" s="6" t="s">
        <v>6</v>
      </c>
      <c r="F8" s="6" t="s">
        <v>7</v>
      </c>
      <c r="G8" s="6" t="s">
        <v>8</v>
      </c>
      <c r="H8" s="52"/>
      <c r="I8" s="52"/>
    </row>
    <row r="9" spans="2:9" ht="12.75">
      <c r="B9" s="51" t="s">
        <v>12</v>
      </c>
      <c r="C9" s="5"/>
      <c r="D9" s="12"/>
      <c r="E9" s="12"/>
      <c r="F9" s="12"/>
      <c r="G9" s="12"/>
      <c r="H9" s="12"/>
      <c r="I9" s="45"/>
    </row>
    <row r="10" spans="2:9" ht="15" customHeight="1">
      <c r="B10" s="51"/>
      <c r="C10" s="5" t="s">
        <v>121</v>
      </c>
      <c r="D10" s="12">
        <v>150</v>
      </c>
      <c r="E10" s="12">
        <v>18.75</v>
      </c>
      <c r="F10" s="12">
        <v>19.5</v>
      </c>
      <c r="G10" s="12">
        <v>2.7</v>
      </c>
      <c r="H10" s="12">
        <v>261.45</v>
      </c>
      <c r="I10" s="45">
        <v>67</v>
      </c>
    </row>
    <row r="11" spans="2:9" ht="12.75">
      <c r="B11" s="51"/>
      <c r="C11" s="5" t="s">
        <v>72</v>
      </c>
      <c r="D11" s="12">
        <v>10</v>
      </c>
      <c r="E11" s="12">
        <v>0.08</v>
      </c>
      <c r="F11" s="12">
        <v>7.2</v>
      </c>
      <c r="G11" s="12">
        <v>0.13</v>
      </c>
      <c r="H11" s="12">
        <v>65.4</v>
      </c>
      <c r="I11" s="46">
        <v>2</v>
      </c>
    </row>
    <row r="12" spans="2:9" ht="12.75">
      <c r="B12" s="51"/>
      <c r="C12" s="5" t="s">
        <v>94</v>
      </c>
      <c r="D12" s="12">
        <v>30</v>
      </c>
      <c r="E12" s="12">
        <v>2.16</v>
      </c>
      <c r="F12" s="12">
        <v>0.8</v>
      </c>
      <c r="G12" s="12">
        <v>14.73</v>
      </c>
      <c r="H12" s="12">
        <v>75.6</v>
      </c>
      <c r="I12" s="44">
        <v>121</v>
      </c>
    </row>
    <row r="13" spans="2:9" ht="12.75">
      <c r="B13" s="51"/>
      <c r="C13" s="5" t="s">
        <v>88</v>
      </c>
      <c r="D13" s="12">
        <v>200</v>
      </c>
      <c r="E13" s="12">
        <v>6.6</v>
      </c>
      <c r="F13" s="12">
        <v>5.1</v>
      </c>
      <c r="G13" s="12">
        <v>18.6</v>
      </c>
      <c r="H13" s="12">
        <v>148.4</v>
      </c>
      <c r="I13" s="45">
        <v>25</v>
      </c>
    </row>
    <row r="14" spans="2:9" ht="12.75">
      <c r="B14" s="51"/>
      <c r="C14" s="5" t="s">
        <v>71</v>
      </c>
      <c r="D14" s="12">
        <v>100</v>
      </c>
      <c r="E14" s="12">
        <v>0.4</v>
      </c>
      <c r="F14" s="12">
        <v>0</v>
      </c>
      <c r="G14" s="12">
        <v>11.3</v>
      </c>
      <c r="H14" s="12">
        <v>46</v>
      </c>
      <c r="I14" s="45">
        <v>24</v>
      </c>
    </row>
    <row r="15" spans="2:9" ht="12.75">
      <c r="B15" s="51"/>
      <c r="C15" s="5"/>
      <c r="D15" s="12"/>
      <c r="E15" s="12"/>
      <c r="F15" s="12"/>
      <c r="G15" s="12"/>
      <c r="H15" s="12"/>
      <c r="I15" s="45"/>
    </row>
    <row r="16" spans="2:9" ht="12.75">
      <c r="B16" s="51"/>
      <c r="C16" s="5"/>
      <c r="D16" s="12"/>
      <c r="E16" s="12"/>
      <c r="F16" s="12"/>
      <c r="G16" s="12"/>
      <c r="H16" s="12"/>
      <c r="I16" s="45"/>
    </row>
    <row r="17" spans="2:9" ht="12.75">
      <c r="B17" s="8" t="s">
        <v>11</v>
      </c>
      <c r="C17" s="7"/>
      <c r="D17" s="13">
        <f>SUM(D9:D16)</f>
        <v>490</v>
      </c>
      <c r="E17" s="13">
        <f>SUM(E9:E16)</f>
        <v>27.989999999999995</v>
      </c>
      <c r="F17" s="13">
        <f>SUM(F9:F16)</f>
        <v>32.6</v>
      </c>
      <c r="G17" s="13">
        <f>SUM(G9:G16)</f>
        <v>47.46000000000001</v>
      </c>
      <c r="H17" s="14">
        <f>SUM(H9:H16)</f>
        <v>596.85</v>
      </c>
      <c r="I17" s="11"/>
    </row>
    <row r="18" spans="2:9" ht="12.75">
      <c r="B18" s="51" t="s">
        <v>13</v>
      </c>
      <c r="C18" s="5"/>
      <c r="D18" s="12"/>
      <c r="E18" s="12"/>
      <c r="F18" s="12"/>
      <c r="G18" s="12"/>
      <c r="H18" s="12"/>
      <c r="I18" s="10"/>
    </row>
    <row r="19" spans="2:9" ht="12.75">
      <c r="B19" s="51"/>
      <c r="C19" s="5" t="s">
        <v>33</v>
      </c>
      <c r="D19" s="12">
        <v>60</v>
      </c>
      <c r="E19" s="12">
        <v>1.2</v>
      </c>
      <c r="F19" s="12">
        <v>4.26</v>
      </c>
      <c r="G19" s="12">
        <v>6.18</v>
      </c>
      <c r="H19" s="12">
        <v>67.92</v>
      </c>
      <c r="I19" s="45">
        <v>13</v>
      </c>
    </row>
    <row r="20" spans="2:9" ht="12.75">
      <c r="B20" s="51"/>
      <c r="C20" s="5" t="s">
        <v>34</v>
      </c>
      <c r="D20" s="12">
        <v>200</v>
      </c>
      <c r="E20" s="12">
        <v>6.2</v>
      </c>
      <c r="F20" s="12">
        <v>7.2</v>
      </c>
      <c r="G20" s="12">
        <v>9.2</v>
      </c>
      <c r="H20" s="12">
        <v>127.8</v>
      </c>
      <c r="I20" s="45">
        <v>31</v>
      </c>
    </row>
    <row r="21" spans="2:9" ht="12.75">
      <c r="B21" s="51"/>
      <c r="C21" s="5" t="s">
        <v>60</v>
      </c>
      <c r="D21" s="12">
        <v>90</v>
      </c>
      <c r="E21" s="12">
        <v>16.02</v>
      </c>
      <c r="F21" s="12">
        <v>5.4</v>
      </c>
      <c r="G21" s="12">
        <v>3.96</v>
      </c>
      <c r="H21" s="12">
        <v>128.7</v>
      </c>
      <c r="I21" s="45">
        <v>195</v>
      </c>
    </row>
    <row r="22" spans="2:9" ht="12.75">
      <c r="B22" s="51"/>
      <c r="C22" s="5" t="s">
        <v>53</v>
      </c>
      <c r="D22" s="12">
        <v>150</v>
      </c>
      <c r="E22" s="12">
        <v>6.45</v>
      </c>
      <c r="F22" s="12">
        <v>4.05</v>
      </c>
      <c r="G22" s="12">
        <v>40.2</v>
      </c>
      <c r="H22" s="12">
        <v>223.65</v>
      </c>
      <c r="I22" s="45">
        <v>64</v>
      </c>
    </row>
    <row r="23" spans="2:9" ht="12.75">
      <c r="B23" s="51"/>
      <c r="C23" s="5" t="s">
        <v>23</v>
      </c>
      <c r="D23" s="12">
        <v>45</v>
      </c>
      <c r="E23" s="12">
        <v>3.19</v>
      </c>
      <c r="F23" s="12">
        <v>0.31</v>
      </c>
      <c r="G23" s="12">
        <v>19.89</v>
      </c>
      <c r="H23" s="12">
        <v>108</v>
      </c>
      <c r="I23" s="45">
        <v>119</v>
      </c>
    </row>
    <row r="24" spans="2:9" ht="12.75">
      <c r="B24" s="51"/>
      <c r="C24" s="5" t="s">
        <v>24</v>
      </c>
      <c r="D24" s="12">
        <v>40</v>
      </c>
      <c r="E24" s="12">
        <v>2.28</v>
      </c>
      <c r="F24" s="12">
        <v>0.44</v>
      </c>
      <c r="G24" s="12">
        <v>14.88</v>
      </c>
      <c r="H24" s="12">
        <v>72.52</v>
      </c>
      <c r="I24" s="45">
        <v>120</v>
      </c>
    </row>
    <row r="25" spans="2:9" ht="25.5">
      <c r="B25" s="51"/>
      <c r="C25" s="5" t="s">
        <v>61</v>
      </c>
      <c r="D25" s="12">
        <v>200</v>
      </c>
      <c r="E25" s="12">
        <v>0</v>
      </c>
      <c r="F25" s="12">
        <v>0</v>
      </c>
      <c r="G25" s="12">
        <v>24.4</v>
      </c>
      <c r="H25" s="12">
        <v>97.6</v>
      </c>
      <c r="I25" s="45">
        <v>95</v>
      </c>
    </row>
    <row r="26" spans="2:9" ht="12.75">
      <c r="B26" s="51"/>
      <c r="C26" s="5"/>
      <c r="D26" s="12"/>
      <c r="E26" s="12"/>
      <c r="F26" s="12"/>
      <c r="G26" s="12"/>
      <c r="H26" s="12"/>
      <c r="I26" s="10"/>
    </row>
    <row r="27" spans="2:9" ht="12.75">
      <c r="B27" s="51"/>
      <c r="C27" s="5"/>
      <c r="D27" s="12"/>
      <c r="E27" s="12"/>
      <c r="F27" s="12"/>
      <c r="G27" s="12"/>
      <c r="H27" s="12"/>
      <c r="I27" s="10"/>
    </row>
    <row r="28" spans="2:9" ht="12.75">
      <c r="B28" s="8" t="s">
        <v>14</v>
      </c>
      <c r="C28" s="7"/>
      <c r="D28" s="14">
        <f>SUM(D18:D27)</f>
        <v>785</v>
      </c>
      <c r="E28" s="14">
        <f>SUM(E18:E27)</f>
        <v>35.34</v>
      </c>
      <c r="F28" s="14">
        <f>SUM(F18:F27)</f>
        <v>21.66</v>
      </c>
      <c r="G28" s="14">
        <f>SUM(G18:G27)</f>
        <v>118.71000000000001</v>
      </c>
      <c r="H28" s="14">
        <f>SUM(H18:H27)</f>
        <v>826.1899999999999</v>
      </c>
      <c r="I28" s="11"/>
    </row>
    <row r="29" spans="2:9" ht="12.75">
      <c r="B29" s="8" t="s">
        <v>15</v>
      </c>
      <c r="C29" s="7"/>
      <c r="D29" s="14">
        <f>D17+D28</f>
        <v>1275</v>
      </c>
      <c r="E29" s="14">
        <f>E17+E28</f>
        <v>63.33</v>
      </c>
      <c r="F29" s="14">
        <f>F17+F28</f>
        <v>54.260000000000005</v>
      </c>
      <c r="G29" s="14">
        <f>G17+G28</f>
        <v>166.17000000000002</v>
      </c>
      <c r="H29" s="14">
        <f>H17+H28</f>
        <v>1423.04</v>
      </c>
      <c r="I29" s="11"/>
    </row>
    <row r="31" ht="12.75">
      <c r="H31" s="40"/>
    </row>
    <row r="32" spans="4:8" ht="12.75">
      <c r="D32" s="39"/>
      <c r="E32" s="39"/>
      <c r="F32" s="39"/>
      <c r="G32" s="39"/>
      <c r="H32" s="39"/>
    </row>
    <row r="33" spans="4:8" ht="12.75">
      <c r="D33" s="42"/>
      <c r="E33" s="41"/>
      <c r="F33" s="41"/>
      <c r="G33" s="41"/>
      <c r="H33" s="41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B1:I33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3.125" style="1" customWidth="1"/>
    <col min="4" max="4" width="10.125" style="1" customWidth="1"/>
    <col min="5" max="7" width="9.375" style="1" customWidth="1"/>
    <col min="8" max="8" width="11.125" style="1" customWidth="1"/>
    <col min="9" max="9" width="10.125" style="1" customWidth="1"/>
    <col min="10" max="10" width="2.75390625" style="1" customWidth="1"/>
    <col min="11" max="16384" width="9.125" style="1" customWidth="1"/>
  </cols>
  <sheetData>
    <row r="1" ht="12.75">
      <c r="D1" s="9" t="s">
        <v>86</v>
      </c>
    </row>
    <row r="3" spans="3:5" ht="12.75">
      <c r="C3" s="4" t="s">
        <v>3</v>
      </c>
      <c r="D3" s="17" t="str">
        <f>'Д11'!D3</f>
        <v>7-11 лет</v>
      </c>
      <c r="E3" s="2"/>
    </row>
    <row r="4" spans="3:5" ht="12.75">
      <c r="C4" s="4" t="s">
        <v>16</v>
      </c>
      <c r="D4" s="16">
        <v>4</v>
      </c>
      <c r="E4" s="2"/>
    </row>
    <row r="5" spans="3:7" ht="12.75">
      <c r="C5" s="4" t="s">
        <v>2</v>
      </c>
      <c r="D5" s="16">
        <v>1</v>
      </c>
      <c r="E5" s="2"/>
      <c r="F5" s="4"/>
      <c r="G5" s="2"/>
    </row>
    <row r="7" spans="2:9" ht="25.5" customHeight="1">
      <c r="B7" s="52" t="s">
        <v>5</v>
      </c>
      <c r="C7" s="52" t="s">
        <v>0</v>
      </c>
      <c r="D7" s="52" t="s">
        <v>9</v>
      </c>
      <c r="E7" s="52" t="s">
        <v>10</v>
      </c>
      <c r="F7" s="52"/>
      <c r="G7" s="52"/>
      <c r="H7" s="52" t="s">
        <v>17</v>
      </c>
      <c r="I7" s="52" t="s">
        <v>1</v>
      </c>
    </row>
    <row r="8" spans="2:9" ht="22.5" customHeight="1">
      <c r="B8" s="52"/>
      <c r="C8" s="52"/>
      <c r="D8" s="52"/>
      <c r="E8" s="6" t="s">
        <v>6</v>
      </c>
      <c r="F8" s="6" t="s">
        <v>7</v>
      </c>
      <c r="G8" s="6" t="s">
        <v>8</v>
      </c>
      <c r="H8" s="52"/>
      <c r="I8" s="52"/>
    </row>
    <row r="9" spans="2:9" ht="12.75">
      <c r="B9" s="51" t="s">
        <v>12</v>
      </c>
      <c r="C9" s="5"/>
      <c r="D9" s="12"/>
      <c r="E9" s="12"/>
      <c r="F9" s="12"/>
      <c r="G9" s="12"/>
      <c r="H9" s="12"/>
      <c r="I9" s="10"/>
    </row>
    <row r="10" spans="2:9" ht="15" customHeight="1">
      <c r="B10" s="51"/>
      <c r="C10" s="5" t="s">
        <v>122</v>
      </c>
      <c r="D10" s="12">
        <v>205</v>
      </c>
      <c r="E10" s="12">
        <v>7.79</v>
      </c>
      <c r="F10" s="12">
        <v>7.58</v>
      </c>
      <c r="G10" s="12">
        <v>31.57</v>
      </c>
      <c r="H10" s="12">
        <v>226.32</v>
      </c>
      <c r="I10" s="45">
        <v>168</v>
      </c>
    </row>
    <row r="11" spans="2:9" ht="25.5">
      <c r="B11" s="51"/>
      <c r="C11" s="5" t="s">
        <v>90</v>
      </c>
      <c r="D11" s="12">
        <v>50</v>
      </c>
      <c r="E11" s="12">
        <v>4.83</v>
      </c>
      <c r="F11" s="12">
        <v>4.43</v>
      </c>
      <c r="G11" s="12">
        <v>9.87</v>
      </c>
      <c r="H11" s="12">
        <v>99.55</v>
      </c>
      <c r="I11" s="46">
        <v>167</v>
      </c>
    </row>
    <row r="12" spans="2:9" ht="12.75">
      <c r="B12" s="51"/>
      <c r="C12" s="5" t="s">
        <v>24</v>
      </c>
      <c r="D12" s="12">
        <v>40</v>
      </c>
      <c r="E12" s="12">
        <v>2.28</v>
      </c>
      <c r="F12" s="12">
        <v>0.44</v>
      </c>
      <c r="G12" s="12">
        <v>14.88</v>
      </c>
      <c r="H12" s="12">
        <v>72.52</v>
      </c>
      <c r="I12" s="45">
        <v>120</v>
      </c>
    </row>
    <row r="13" spans="2:9" ht="12.75">
      <c r="B13" s="51"/>
      <c r="C13" s="5" t="s">
        <v>92</v>
      </c>
      <c r="D13" s="12">
        <v>200</v>
      </c>
      <c r="E13" s="12">
        <v>0.2</v>
      </c>
      <c r="F13" s="12">
        <v>0</v>
      </c>
      <c r="G13" s="12">
        <v>11</v>
      </c>
      <c r="H13" s="12">
        <v>44.8</v>
      </c>
      <c r="I13" s="45">
        <v>114</v>
      </c>
    </row>
    <row r="14" spans="2:9" ht="12.75">
      <c r="B14" s="51"/>
      <c r="C14" s="5" t="s">
        <v>89</v>
      </c>
      <c r="D14" s="12">
        <v>100</v>
      </c>
      <c r="E14" s="12">
        <v>0.4</v>
      </c>
      <c r="F14" s="12">
        <v>0</v>
      </c>
      <c r="G14" s="12">
        <v>17.5</v>
      </c>
      <c r="H14" s="12">
        <v>69</v>
      </c>
      <c r="I14" s="45">
        <v>27</v>
      </c>
    </row>
    <row r="15" spans="2:9" ht="12.75">
      <c r="B15" s="51"/>
      <c r="C15" s="5"/>
      <c r="D15" s="12"/>
      <c r="E15" s="12"/>
      <c r="F15" s="12"/>
      <c r="G15" s="12"/>
      <c r="H15" s="12"/>
      <c r="I15" s="45"/>
    </row>
    <row r="16" spans="2:9" ht="12.75">
      <c r="B16" s="51"/>
      <c r="C16" s="5"/>
      <c r="D16" s="12"/>
      <c r="E16" s="12"/>
      <c r="F16" s="12"/>
      <c r="G16" s="12"/>
      <c r="H16" s="12"/>
      <c r="I16" s="10"/>
    </row>
    <row r="17" spans="2:9" ht="12.75">
      <c r="B17" s="8" t="s">
        <v>11</v>
      </c>
      <c r="C17" s="7"/>
      <c r="D17" s="13">
        <f>SUM(D9:D16)</f>
        <v>595</v>
      </c>
      <c r="E17" s="13">
        <f>SUM(E9:E16)</f>
        <v>15.5</v>
      </c>
      <c r="F17" s="13">
        <f>SUM(F9:F16)</f>
        <v>12.45</v>
      </c>
      <c r="G17" s="13">
        <f>SUM(G9:G16)</f>
        <v>84.82</v>
      </c>
      <c r="H17" s="14">
        <f>SUM(H9:H16)</f>
        <v>512.19</v>
      </c>
      <c r="I17" s="11"/>
    </row>
    <row r="18" spans="2:9" ht="12.75">
      <c r="B18" s="51" t="s">
        <v>13</v>
      </c>
      <c r="C18" s="5"/>
      <c r="D18" s="12"/>
      <c r="E18" s="12"/>
      <c r="F18" s="12"/>
      <c r="G18" s="12"/>
      <c r="H18" s="12"/>
      <c r="I18" s="10"/>
    </row>
    <row r="19" spans="2:9" ht="12.75">
      <c r="B19" s="51"/>
      <c r="C19" s="5" t="s">
        <v>117</v>
      </c>
      <c r="D19" s="12">
        <v>60</v>
      </c>
      <c r="E19" s="12">
        <v>0.4</v>
      </c>
      <c r="F19" s="12">
        <v>0.06</v>
      </c>
      <c r="G19" s="12">
        <v>1.02</v>
      </c>
      <c r="H19" s="12">
        <v>6.18</v>
      </c>
      <c r="I19" s="45">
        <v>28</v>
      </c>
    </row>
    <row r="20" spans="2:9" ht="12.75">
      <c r="B20" s="51"/>
      <c r="C20" s="5" t="s">
        <v>62</v>
      </c>
      <c r="D20" s="12">
        <v>200</v>
      </c>
      <c r="E20" s="12">
        <v>6.2</v>
      </c>
      <c r="F20" s="12">
        <v>6.2</v>
      </c>
      <c r="G20" s="12">
        <v>11</v>
      </c>
      <c r="H20" s="12">
        <v>125.8</v>
      </c>
      <c r="I20" s="45">
        <v>138</v>
      </c>
    </row>
    <row r="21" spans="2:9" ht="25.5">
      <c r="B21" s="51"/>
      <c r="C21" s="5" t="s">
        <v>63</v>
      </c>
      <c r="D21" s="12">
        <v>90</v>
      </c>
      <c r="E21" s="12">
        <v>22.86</v>
      </c>
      <c r="F21" s="12">
        <v>5.67</v>
      </c>
      <c r="G21" s="12">
        <v>1.62</v>
      </c>
      <c r="H21" s="12">
        <v>148.5</v>
      </c>
      <c r="I21" s="45">
        <v>151</v>
      </c>
    </row>
    <row r="22" spans="2:9" ht="25.5">
      <c r="B22" s="51"/>
      <c r="C22" s="5" t="s">
        <v>64</v>
      </c>
      <c r="D22" s="12">
        <v>150</v>
      </c>
      <c r="E22" s="12">
        <v>3.6</v>
      </c>
      <c r="F22" s="12">
        <v>4.95</v>
      </c>
      <c r="G22" s="12">
        <v>24.6</v>
      </c>
      <c r="H22" s="12">
        <v>156.6</v>
      </c>
      <c r="I22" s="45">
        <v>55</v>
      </c>
    </row>
    <row r="23" spans="2:9" ht="12.75">
      <c r="B23" s="51"/>
      <c r="C23" s="5" t="s">
        <v>23</v>
      </c>
      <c r="D23" s="12">
        <v>45</v>
      </c>
      <c r="E23" s="12">
        <v>3.19</v>
      </c>
      <c r="F23" s="12">
        <v>0.31</v>
      </c>
      <c r="G23" s="12">
        <v>19.89</v>
      </c>
      <c r="H23" s="12">
        <v>108</v>
      </c>
      <c r="I23" s="45">
        <v>119</v>
      </c>
    </row>
    <row r="24" spans="2:9" ht="12.75">
      <c r="B24" s="51"/>
      <c r="C24" s="5" t="s">
        <v>24</v>
      </c>
      <c r="D24" s="12">
        <v>40</v>
      </c>
      <c r="E24" s="12">
        <v>2.28</v>
      </c>
      <c r="F24" s="12">
        <v>0.44</v>
      </c>
      <c r="G24" s="12">
        <v>14.88</v>
      </c>
      <c r="H24" s="12">
        <v>72.52</v>
      </c>
      <c r="I24" s="45">
        <v>120</v>
      </c>
    </row>
    <row r="25" spans="2:9" ht="38.25">
      <c r="B25" s="51"/>
      <c r="C25" s="5" t="s">
        <v>49</v>
      </c>
      <c r="D25" s="12">
        <v>200</v>
      </c>
      <c r="E25" s="12">
        <v>0</v>
      </c>
      <c r="F25" s="12">
        <v>0</v>
      </c>
      <c r="G25" s="12">
        <v>19.2</v>
      </c>
      <c r="H25" s="12">
        <v>76.8</v>
      </c>
      <c r="I25" s="45">
        <v>104</v>
      </c>
    </row>
    <row r="26" spans="2:9" ht="12.75">
      <c r="B26" s="51"/>
      <c r="C26" s="5"/>
      <c r="D26" s="12"/>
      <c r="E26" s="12"/>
      <c r="F26" s="12"/>
      <c r="G26" s="12"/>
      <c r="H26" s="12"/>
      <c r="I26" s="10"/>
    </row>
    <row r="27" spans="2:9" ht="12.75">
      <c r="B27" s="51"/>
      <c r="C27" s="5"/>
      <c r="D27" s="12"/>
      <c r="E27" s="12"/>
      <c r="F27" s="12"/>
      <c r="G27" s="12"/>
      <c r="H27" s="12"/>
      <c r="I27" s="10"/>
    </row>
    <row r="28" spans="2:9" ht="12.75">
      <c r="B28" s="8" t="s">
        <v>14</v>
      </c>
      <c r="C28" s="7"/>
      <c r="D28" s="14">
        <f>SUM(D18:D27)</f>
        <v>785</v>
      </c>
      <c r="E28" s="14">
        <f>SUM(E18:E27)</f>
        <v>38.53</v>
      </c>
      <c r="F28" s="14">
        <f>SUM(F18:F27)</f>
        <v>17.63</v>
      </c>
      <c r="G28" s="14">
        <f>SUM(G18:G27)</f>
        <v>92.21000000000001</v>
      </c>
      <c r="H28" s="14">
        <f>SUM(H18:H27)</f>
        <v>694.4</v>
      </c>
      <c r="I28" s="11"/>
    </row>
    <row r="29" spans="2:9" ht="12.75">
      <c r="B29" s="8" t="s">
        <v>15</v>
      </c>
      <c r="C29" s="7"/>
      <c r="D29" s="14">
        <f>D17+D28</f>
        <v>1380</v>
      </c>
      <c r="E29" s="14">
        <f>E17+E28</f>
        <v>54.03</v>
      </c>
      <c r="F29" s="14">
        <f>F17+F28</f>
        <v>30.08</v>
      </c>
      <c r="G29" s="14">
        <f>G17+G28</f>
        <v>177.03</v>
      </c>
      <c r="H29" s="14">
        <f>H17+H28</f>
        <v>1206.5900000000001</v>
      </c>
      <c r="I29" s="11"/>
    </row>
    <row r="31" ht="12.75">
      <c r="H31" s="40"/>
    </row>
    <row r="32" spans="4:8" ht="12.75">
      <c r="D32" s="39"/>
      <c r="E32" s="39"/>
      <c r="F32" s="39"/>
      <c r="G32" s="39"/>
      <c r="H32" s="39"/>
    </row>
    <row r="33" spans="4:8" ht="12.75">
      <c r="D33" s="42"/>
      <c r="E33" s="41"/>
      <c r="F33" s="41"/>
      <c r="G33" s="41"/>
      <c r="H33" s="41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B1:I33"/>
  <sheetViews>
    <sheetView zoomScalePageLayoutView="0" workbookViewId="0" topLeftCell="A1">
      <selection activeCell="C15" sqref="C15:I15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5.25390625" style="1" customWidth="1"/>
    <col min="4" max="4" width="10.125" style="1" customWidth="1"/>
    <col min="5" max="7" width="9.375" style="1" customWidth="1"/>
    <col min="8" max="8" width="11.125" style="1" customWidth="1"/>
    <col min="9" max="9" width="10.75390625" style="1" customWidth="1"/>
    <col min="10" max="10" width="2.75390625" style="1" customWidth="1"/>
    <col min="11" max="16384" width="9.125" style="1" customWidth="1"/>
  </cols>
  <sheetData>
    <row r="1" ht="12.75">
      <c r="D1" s="9" t="s">
        <v>86</v>
      </c>
    </row>
    <row r="3" spans="3:5" ht="12.75">
      <c r="C3" s="4" t="s">
        <v>3</v>
      </c>
      <c r="D3" s="17" t="str">
        <f>'Д11'!D3</f>
        <v>7-11 лет</v>
      </c>
      <c r="E3" s="2"/>
    </row>
    <row r="4" spans="3:5" ht="12.75">
      <c r="C4" s="4" t="s">
        <v>16</v>
      </c>
      <c r="D4" s="18">
        <f>'Д16'!D4</f>
        <v>4</v>
      </c>
      <c r="E4" s="2"/>
    </row>
    <row r="5" spans="3:7" ht="12.75">
      <c r="C5" s="4" t="s">
        <v>2</v>
      </c>
      <c r="D5" s="16">
        <v>2</v>
      </c>
      <c r="E5" s="2"/>
      <c r="F5" s="4"/>
      <c r="G5" s="2"/>
    </row>
    <row r="7" spans="2:9" ht="25.5" customHeight="1">
      <c r="B7" s="52" t="s">
        <v>5</v>
      </c>
      <c r="C7" s="52" t="s">
        <v>0</v>
      </c>
      <c r="D7" s="52" t="s">
        <v>9</v>
      </c>
      <c r="E7" s="52" t="s">
        <v>10</v>
      </c>
      <c r="F7" s="52"/>
      <c r="G7" s="52"/>
      <c r="H7" s="52" t="s">
        <v>17</v>
      </c>
      <c r="I7" s="52" t="s">
        <v>1</v>
      </c>
    </row>
    <row r="8" spans="2:9" ht="22.5" customHeight="1">
      <c r="B8" s="52"/>
      <c r="C8" s="52"/>
      <c r="D8" s="52"/>
      <c r="E8" s="6" t="s">
        <v>6</v>
      </c>
      <c r="F8" s="6" t="s">
        <v>7</v>
      </c>
      <c r="G8" s="6" t="s">
        <v>8</v>
      </c>
      <c r="H8" s="52"/>
      <c r="I8" s="52"/>
    </row>
    <row r="9" spans="2:9" ht="12.75">
      <c r="B9" s="51" t="s">
        <v>12</v>
      </c>
      <c r="C9" s="5"/>
      <c r="D9" s="12"/>
      <c r="E9" s="12"/>
      <c r="F9" s="12"/>
      <c r="G9" s="12"/>
      <c r="H9" s="12"/>
      <c r="I9" s="10"/>
    </row>
    <row r="10" spans="2:9" ht="15" customHeight="1">
      <c r="B10" s="51"/>
      <c r="C10" s="5" t="s">
        <v>113</v>
      </c>
      <c r="D10" s="12">
        <v>205</v>
      </c>
      <c r="E10" s="12">
        <v>7.17</v>
      </c>
      <c r="F10" s="12">
        <v>7.38</v>
      </c>
      <c r="G10" s="12">
        <v>35.05</v>
      </c>
      <c r="H10" s="12">
        <v>234.72</v>
      </c>
      <c r="I10" s="45">
        <v>123</v>
      </c>
    </row>
    <row r="11" spans="2:9" ht="12.75">
      <c r="B11" s="51"/>
      <c r="C11" s="5" t="s">
        <v>72</v>
      </c>
      <c r="D11" s="12">
        <v>10</v>
      </c>
      <c r="E11" s="12">
        <v>0.08</v>
      </c>
      <c r="F11" s="12">
        <v>7.2</v>
      </c>
      <c r="G11" s="12">
        <v>0.13</v>
      </c>
      <c r="H11" s="12">
        <v>65.4</v>
      </c>
      <c r="I11" s="46">
        <v>2</v>
      </c>
    </row>
    <row r="12" spans="2:9" ht="12.75">
      <c r="B12" s="51"/>
      <c r="C12" s="5" t="s">
        <v>23</v>
      </c>
      <c r="D12" s="12">
        <v>30</v>
      </c>
      <c r="E12" s="12">
        <v>2.13</v>
      </c>
      <c r="F12" s="12">
        <v>0.21</v>
      </c>
      <c r="G12" s="12">
        <v>13.26</v>
      </c>
      <c r="H12" s="12">
        <v>72</v>
      </c>
      <c r="I12" s="45">
        <v>119</v>
      </c>
    </row>
    <row r="13" spans="2:9" ht="12.75">
      <c r="B13" s="51"/>
      <c r="C13" s="5" t="s">
        <v>81</v>
      </c>
      <c r="D13" s="12">
        <v>200</v>
      </c>
      <c r="E13" s="12">
        <v>0.4</v>
      </c>
      <c r="F13" s="12">
        <v>0.6</v>
      </c>
      <c r="G13" s="12">
        <v>17.8</v>
      </c>
      <c r="H13" s="12">
        <v>78.6</v>
      </c>
      <c r="I13" s="45">
        <v>160</v>
      </c>
    </row>
    <row r="14" spans="2:9" ht="12.75">
      <c r="B14" s="51"/>
      <c r="C14" s="5" t="s">
        <v>75</v>
      </c>
      <c r="D14" s="12">
        <v>100</v>
      </c>
      <c r="E14" s="12">
        <v>0.4</v>
      </c>
      <c r="F14" s="12">
        <v>0.3</v>
      </c>
      <c r="G14" s="12">
        <v>8.2</v>
      </c>
      <c r="H14" s="12">
        <v>36.6</v>
      </c>
      <c r="I14" s="45">
        <v>25</v>
      </c>
    </row>
    <row r="15" spans="2:9" ht="12.75">
      <c r="B15" s="51"/>
      <c r="C15" s="5" t="s">
        <v>112</v>
      </c>
      <c r="D15" s="12">
        <v>50</v>
      </c>
      <c r="E15" s="12">
        <f>5.4/2</f>
        <v>2.7</v>
      </c>
      <c r="F15" s="12">
        <f>6.6/2</f>
        <v>3.3</v>
      </c>
      <c r="G15" s="12">
        <f>58.5/2</f>
        <v>29.25</v>
      </c>
      <c r="H15" s="12">
        <f>315/2</f>
        <v>157.5</v>
      </c>
      <c r="I15" s="45">
        <v>162</v>
      </c>
    </row>
    <row r="16" spans="2:9" ht="12.75">
      <c r="B16" s="51"/>
      <c r="C16" s="5"/>
      <c r="D16" s="12"/>
      <c r="E16" s="12"/>
      <c r="F16" s="12"/>
      <c r="G16" s="12"/>
      <c r="H16" s="12"/>
      <c r="I16" s="10"/>
    </row>
    <row r="17" spans="2:9" ht="12.75">
      <c r="B17" s="8" t="s">
        <v>11</v>
      </c>
      <c r="C17" s="7"/>
      <c r="D17" s="13">
        <f>SUM(D9:D16)</f>
        <v>595</v>
      </c>
      <c r="E17" s="13">
        <f>SUM(E9:E16)</f>
        <v>12.879999999999999</v>
      </c>
      <c r="F17" s="13">
        <f>SUM(F9:F16)</f>
        <v>18.990000000000002</v>
      </c>
      <c r="G17" s="13">
        <f>SUM(G9:G16)</f>
        <v>103.69</v>
      </c>
      <c r="H17" s="14">
        <f>SUM(H9:H16)</f>
        <v>644.82</v>
      </c>
      <c r="I17" s="11"/>
    </row>
    <row r="18" spans="2:9" ht="12.75">
      <c r="B18" s="51" t="s">
        <v>13</v>
      </c>
      <c r="C18" s="5"/>
      <c r="D18" s="12"/>
      <c r="E18" s="12"/>
      <c r="F18" s="12"/>
      <c r="G18" s="12"/>
      <c r="H18" s="12"/>
      <c r="I18" s="10"/>
    </row>
    <row r="19" spans="2:9" ht="12.75">
      <c r="B19" s="51"/>
      <c r="C19" s="5" t="s">
        <v>123</v>
      </c>
      <c r="D19" s="12">
        <v>17</v>
      </c>
      <c r="E19" s="12">
        <v>1.7</v>
      </c>
      <c r="F19" s="12">
        <v>4.42</v>
      </c>
      <c r="G19" s="12">
        <v>0.85</v>
      </c>
      <c r="H19" s="12">
        <v>49.98</v>
      </c>
      <c r="I19" s="45"/>
    </row>
    <row r="20" spans="2:9" ht="12.75">
      <c r="B20" s="51"/>
      <c r="C20" s="5" t="s">
        <v>65</v>
      </c>
      <c r="D20" s="12">
        <v>200</v>
      </c>
      <c r="E20" s="12">
        <v>5</v>
      </c>
      <c r="F20" s="12">
        <v>7.6</v>
      </c>
      <c r="G20" s="12">
        <v>12.8</v>
      </c>
      <c r="H20" s="12">
        <v>139.8</v>
      </c>
      <c r="I20" s="45">
        <v>40</v>
      </c>
    </row>
    <row r="21" spans="2:9" ht="12.75">
      <c r="B21" s="51"/>
      <c r="C21" s="5" t="s">
        <v>124</v>
      </c>
      <c r="D21" s="12">
        <v>90</v>
      </c>
      <c r="E21" s="12">
        <v>12.42</v>
      </c>
      <c r="F21" s="12">
        <v>2.88</v>
      </c>
      <c r="G21" s="12">
        <v>4.59</v>
      </c>
      <c r="H21" s="12">
        <v>93.51</v>
      </c>
      <c r="I21" s="45">
        <v>75</v>
      </c>
    </row>
    <row r="22" spans="2:9" ht="12.75">
      <c r="B22" s="51"/>
      <c r="C22" s="5" t="s">
        <v>106</v>
      </c>
      <c r="D22" s="12">
        <v>150</v>
      </c>
      <c r="E22" s="12">
        <v>3.6</v>
      </c>
      <c r="F22" s="12">
        <v>4.5</v>
      </c>
      <c r="G22" s="12">
        <v>25.65</v>
      </c>
      <c r="H22" s="12">
        <v>158.25</v>
      </c>
      <c r="I22" s="45">
        <v>140</v>
      </c>
    </row>
    <row r="23" spans="2:9" ht="12.75">
      <c r="B23" s="51"/>
      <c r="C23" s="5" t="s">
        <v>24</v>
      </c>
      <c r="D23" s="12">
        <v>40</v>
      </c>
      <c r="E23" s="12">
        <v>2.28</v>
      </c>
      <c r="F23" s="12">
        <v>0.44</v>
      </c>
      <c r="G23" s="12">
        <v>14.88</v>
      </c>
      <c r="H23" s="12">
        <v>72.52</v>
      </c>
      <c r="I23" s="45">
        <v>120</v>
      </c>
    </row>
    <row r="24" spans="2:9" ht="12.75">
      <c r="B24" s="51"/>
      <c r="C24" s="5" t="s">
        <v>125</v>
      </c>
      <c r="D24" s="12">
        <v>200</v>
      </c>
      <c r="E24" s="12">
        <v>0.22</v>
      </c>
      <c r="F24" s="12">
        <v>0.12</v>
      </c>
      <c r="G24" s="12">
        <v>16.66</v>
      </c>
      <c r="H24" s="12">
        <v>69.6</v>
      </c>
      <c r="I24" s="45">
        <v>129</v>
      </c>
    </row>
    <row r="25" spans="2:9" ht="12.75">
      <c r="B25" s="51"/>
      <c r="C25" s="5"/>
      <c r="D25" s="12"/>
      <c r="E25" s="12"/>
      <c r="F25" s="12"/>
      <c r="G25" s="12"/>
      <c r="H25" s="12"/>
      <c r="I25" s="10"/>
    </row>
    <row r="26" spans="2:9" ht="12.75">
      <c r="B26" s="51"/>
      <c r="C26" s="5"/>
      <c r="D26" s="12"/>
      <c r="E26" s="12"/>
      <c r="F26" s="12"/>
      <c r="G26" s="12"/>
      <c r="H26" s="12"/>
      <c r="I26" s="10"/>
    </row>
    <row r="27" spans="2:9" ht="12.75">
      <c r="B27" s="51"/>
      <c r="C27" s="5"/>
      <c r="D27" s="12"/>
      <c r="E27" s="12"/>
      <c r="F27" s="12"/>
      <c r="G27" s="12"/>
      <c r="H27" s="12"/>
      <c r="I27" s="10"/>
    </row>
    <row r="28" spans="2:9" ht="12.75">
      <c r="B28" s="8" t="s">
        <v>14</v>
      </c>
      <c r="C28" s="7"/>
      <c r="D28" s="14">
        <f>SUM(D18:D27)</f>
        <v>697</v>
      </c>
      <c r="E28" s="14">
        <f>SUM(E18:E27)</f>
        <v>25.220000000000002</v>
      </c>
      <c r="F28" s="14">
        <f>SUM(F18:F27)</f>
        <v>19.96</v>
      </c>
      <c r="G28" s="14">
        <f>SUM(G18:G27)</f>
        <v>75.43</v>
      </c>
      <c r="H28" s="14">
        <f>SUM(H18:H27)</f>
        <v>583.6600000000001</v>
      </c>
      <c r="I28" s="11"/>
    </row>
    <row r="29" spans="2:9" ht="12.75">
      <c r="B29" s="8" t="s">
        <v>15</v>
      </c>
      <c r="C29" s="7"/>
      <c r="D29" s="14">
        <f>D17+D28</f>
        <v>1292</v>
      </c>
      <c r="E29" s="14">
        <f>E17+E28</f>
        <v>38.1</v>
      </c>
      <c r="F29" s="14">
        <f>F17+F28</f>
        <v>38.95</v>
      </c>
      <c r="G29" s="14">
        <f>G17+G28</f>
        <v>179.12</v>
      </c>
      <c r="H29" s="14">
        <f>H17+H28</f>
        <v>1228.48</v>
      </c>
      <c r="I29" s="11"/>
    </row>
    <row r="31" ht="12.75">
      <c r="H31" s="40"/>
    </row>
    <row r="32" spans="4:8" ht="12.75">
      <c r="D32" s="39"/>
      <c r="E32" s="39"/>
      <c r="F32" s="39"/>
      <c r="G32" s="39"/>
      <c r="H32" s="39"/>
    </row>
    <row r="33" spans="4:8" ht="12.75">
      <c r="D33" s="42"/>
      <c r="E33" s="41"/>
      <c r="F33" s="41"/>
      <c r="G33" s="41"/>
      <c r="H33" s="41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B1:I33"/>
  <sheetViews>
    <sheetView zoomScalePageLayoutView="0" workbookViewId="0" topLeftCell="A1">
      <selection activeCell="C23" sqref="C23:I23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43.875" style="1" customWidth="1"/>
    <col min="4" max="4" width="10.75390625" style="1" customWidth="1"/>
    <col min="5" max="7" width="9.375" style="1" customWidth="1"/>
    <col min="8" max="8" width="11.125" style="1" customWidth="1"/>
    <col min="9" max="9" width="10.125" style="1" customWidth="1"/>
    <col min="10" max="10" width="2.75390625" style="1" customWidth="1"/>
    <col min="11" max="16384" width="9.125" style="1" customWidth="1"/>
  </cols>
  <sheetData>
    <row r="1" ht="12.75">
      <c r="D1" s="9" t="s">
        <v>86</v>
      </c>
    </row>
    <row r="3" spans="3:5" ht="12.75">
      <c r="C3" s="4" t="s">
        <v>3</v>
      </c>
      <c r="D3" s="17" t="str">
        <f>'Д11'!D3</f>
        <v>7-11 лет</v>
      </c>
      <c r="E3" s="2"/>
    </row>
    <row r="4" spans="3:5" ht="12.75">
      <c r="C4" s="4" t="s">
        <v>16</v>
      </c>
      <c r="D4" s="18">
        <f>'Д16'!D4</f>
        <v>4</v>
      </c>
      <c r="E4" s="2"/>
    </row>
    <row r="5" spans="3:7" ht="12.75">
      <c r="C5" s="4" t="s">
        <v>2</v>
      </c>
      <c r="D5" s="16">
        <v>3</v>
      </c>
      <c r="E5" s="2"/>
      <c r="F5" s="4"/>
      <c r="G5" s="2"/>
    </row>
    <row r="7" spans="2:9" ht="25.5" customHeight="1">
      <c r="B7" s="52" t="s">
        <v>5</v>
      </c>
      <c r="C7" s="52" t="s">
        <v>0</v>
      </c>
      <c r="D7" s="52" t="s">
        <v>9</v>
      </c>
      <c r="E7" s="52" t="s">
        <v>10</v>
      </c>
      <c r="F7" s="52"/>
      <c r="G7" s="52"/>
      <c r="H7" s="52" t="s">
        <v>17</v>
      </c>
      <c r="I7" s="52" t="s">
        <v>1</v>
      </c>
    </row>
    <row r="8" spans="2:9" ht="22.5" customHeight="1">
      <c r="B8" s="52"/>
      <c r="C8" s="52"/>
      <c r="D8" s="52"/>
      <c r="E8" s="6" t="s">
        <v>6</v>
      </c>
      <c r="F8" s="6" t="s">
        <v>7</v>
      </c>
      <c r="G8" s="6" t="s">
        <v>8</v>
      </c>
      <c r="H8" s="52"/>
      <c r="I8" s="52"/>
    </row>
    <row r="9" spans="2:9" ht="12.75">
      <c r="B9" s="51" t="s">
        <v>12</v>
      </c>
      <c r="C9" s="5"/>
      <c r="D9" s="12"/>
      <c r="E9" s="12"/>
      <c r="F9" s="12"/>
      <c r="G9" s="12"/>
      <c r="H9" s="12"/>
      <c r="I9" s="10"/>
    </row>
    <row r="10" spans="2:9" ht="15" customHeight="1">
      <c r="B10" s="51"/>
      <c r="C10" s="5" t="s">
        <v>126</v>
      </c>
      <c r="D10" s="12">
        <v>150</v>
      </c>
      <c r="E10" s="12">
        <v>18.9</v>
      </c>
      <c r="F10" s="12">
        <v>14.1</v>
      </c>
      <c r="G10" s="12">
        <v>31.35</v>
      </c>
      <c r="H10" s="12">
        <v>328.8</v>
      </c>
      <c r="I10" s="45">
        <v>196</v>
      </c>
    </row>
    <row r="11" spans="2:9" ht="12.75">
      <c r="B11" s="51"/>
      <c r="C11" s="5" t="s">
        <v>127</v>
      </c>
      <c r="D11" s="12">
        <v>100</v>
      </c>
      <c r="E11" s="12">
        <v>0.8</v>
      </c>
      <c r="F11" s="12">
        <v>0</v>
      </c>
      <c r="G11" s="12">
        <v>9.9</v>
      </c>
      <c r="H11" s="12">
        <v>43</v>
      </c>
      <c r="I11" s="44">
        <v>27</v>
      </c>
    </row>
    <row r="12" spans="2:9" ht="12.75">
      <c r="B12" s="51"/>
      <c r="C12" s="5" t="s">
        <v>94</v>
      </c>
      <c r="D12" s="12">
        <v>30</v>
      </c>
      <c r="E12" s="12">
        <v>2.16</v>
      </c>
      <c r="F12" s="12">
        <v>0.8</v>
      </c>
      <c r="G12" s="12">
        <v>14.73</v>
      </c>
      <c r="H12" s="12">
        <v>75.6</v>
      </c>
      <c r="I12" s="46">
        <v>121</v>
      </c>
    </row>
    <row r="13" spans="2:9" ht="12.75">
      <c r="B13" s="51"/>
      <c r="C13" s="5" t="s">
        <v>95</v>
      </c>
      <c r="D13" s="12">
        <v>200</v>
      </c>
      <c r="E13" s="12">
        <v>1.8</v>
      </c>
      <c r="F13" s="12">
        <v>1.2</v>
      </c>
      <c r="G13" s="12">
        <v>13.2</v>
      </c>
      <c r="H13" s="12">
        <v>69.9</v>
      </c>
      <c r="I13" s="45">
        <v>112</v>
      </c>
    </row>
    <row r="14" spans="2:9" ht="12.75">
      <c r="B14" s="51"/>
      <c r="C14" s="5"/>
      <c r="D14" s="12"/>
      <c r="E14" s="12"/>
      <c r="F14" s="12"/>
      <c r="G14" s="12"/>
      <c r="H14" s="12"/>
      <c r="I14" s="45"/>
    </row>
    <row r="15" spans="2:9" ht="12.75">
      <c r="B15" s="51"/>
      <c r="C15" s="5"/>
      <c r="D15" s="12"/>
      <c r="E15" s="12"/>
      <c r="F15" s="12"/>
      <c r="G15" s="12"/>
      <c r="H15" s="12"/>
      <c r="I15" s="45"/>
    </row>
    <row r="16" spans="2:9" ht="12.75">
      <c r="B16" s="51"/>
      <c r="C16" s="5"/>
      <c r="D16" s="12"/>
      <c r="E16" s="12"/>
      <c r="F16" s="12"/>
      <c r="G16" s="12"/>
      <c r="H16" s="12"/>
      <c r="I16" s="10"/>
    </row>
    <row r="17" spans="2:9" ht="12.75">
      <c r="B17" s="8" t="s">
        <v>11</v>
      </c>
      <c r="C17" s="7"/>
      <c r="D17" s="13">
        <f>SUM(D9:D16)</f>
        <v>480</v>
      </c>
      <c r="E17" s="13">
        <f>SUM(E9:E16)</f>
        <v>23.66</v>
      </c>
      <c r="F17" s="13">
        <f>SUM(F9:F16)</f>
        <v>16.1</v>
      </c>
      <c r="G17" s="13">
        <f>SUM(G9:G16)</f>
        <v>69.18</v>
      </c>
      <c r="H17" s="14">
        <f>SUM(H9:H16)</f>
        <v>517.3</v>
      </c>
      <c r="I17" s="11"/>
    </row>
    <row r="18" spans="2:9" ht="12.75">
      <c r="B18" s="51" t="s">
        <v>13</v>
      </c>
      <c r="C18" s="5"/>
      <c r="D18" s="12"/>
      <c r="E18" s="12"/>
      <c r="F18" s="12"/>
      <c r="G18" s="12"/>
      <c r="H18" s="12"/>
      <c r="I18" s="10"/>
    </row>
    <row r="19" spans="2:9" ht="12.75">
      <c r="B19" s="51"/>
      <c r="C19" s="5"/>
      <c r="D19" s="12"/>
      <c r="E19" s="12"/>
      <c r="F19" s="12"/>
      <c r="G19" s="12"/>
      <c r="H19" s="12"/>
      <c r="I19" s="45"/>
    </row>
    <row r="20" spans="2:9" ht="12.75">
      <c r="B20" s="51"/>
      <c r="C20" s="5" t="s">
        <v>27</v>
      </c>
      <c r="D20" s="12">
        <v>10</v>
      </c>
      <c r="E20" s="12">
        <v>2.44</v>
      </c>
      <c r="F20" s="12">
        <v>2.36</v>
      </c>
      <c r="G20" s="12">
        <v>0</v>
      </c>
      <c r="H20" s="12">
        <v>31</v>
      </c>
      <c r="I20" s="45">
        <v>1</v>
      </c>
    </row>
    <row r="21" spans="2:9" ht="12.75">
      <c r="B21" s="51"/>
      <c r="C21" s="5" t="s">
        <v>133</v>
      </c>
      <c r="D21" s="12">
        <v>200</v>
      </c>
      <c r="E21" s="12">
        <f>7.17*200/250</f>
        <v>5.736</v>
      </c>
      <c r="F21" s="12">
        <f>10.97*200/250</f>
        <v>8.776</v>
      </c>
      <c r="G21" s="12">
        <f>10.9*200/250</f>
        <v>8.72</v>
      </c>
      <c r="H21" s="12">
        <f>172.55*200/250</f>
        <v>138.04</v>
      </c>
      <c r="I21" s="45">
        <v>31</v>
      </c>
    </row>
    <row r="22" spans="2:9" ht="12.75">
      <c r="B22" s="51"/>
      <c r="C22" s="5" t="s">
        <v>66</v>
      </c>
      <c r="D22" s="12">
        <v>90</v>
      </c>
      <c r="E22" s="12">
        <v>16.56</v>
      </c>
      <c r="F22" s="12">
        <v>14.22</v>
      </c>
      <c r="G22" s="12">
        <v>11.7</v>
      </c>
      <c r="H22" s="12">
        <v>240.93</v>
      </c>
      <c r="I22" s="45">
        <v>84</v>
      </c>
    </row>
    <row r="23" spans="2:9" ht="12.75">
      <c r="B23" s="51"/>
      <c r="C23" s="5" t="s">
        <v>58</v>
      </c>
      <c r="D23" s="12">
        <v>150</v>
      </c>
      <c r="E23" s="12">
        <v>3.3</v>
      </c>
      <c r="F23" s="12">
        <v>4.95</v>
      </c>
      <c r="G23" s="12">
        <v>32.25</v>
      </c>
      <c r="H23" s="12">
        <v>186.45</v>
      </c>
      <c r="I23" s="45">
        <v>53</v>
      </c>
    </row>
    <row r="24" spans="2:9" ht="12.75">
      <c r="B24" s="51"/>
      <c r="C24" s="5" t="s">
        <v>23</v>
      </c>
      <c r="D24" s="12">
        <v>45</v>
      </c>
      <c r="E24" s="12">
        <v>3.19</v>
      </c>
      <c r="F24" s="12">
        <v>0.31</v>
      </c>
      <c r="G24" s="12">
        <v>19.89</v>
      </c>
      <c r="H24" s="12">
        <v>108</v>
      </c>
      <c r="I24" s="45">
        <v>119</v>
      </c>
    </row>
    <row r="25" spans="2:9" ht="12.75">
      <c r="B25" s="51"/>
      <c r="C25" s="5" t="s">
        <v>24</v>
      </c>
      <c r="D25" s="12">
        <v>40</v>
      </c>
      <c r="E25" s="12">
        <v>2.28</v>
      </c>
      <c r="F25" s="12">
        <v>0.44</v>
      </c>
      <c r="G25" s="12">
        <v>14.88</v>
      </c>
      <c r="H25" s="12">
        <v>72.52</v>
      </c>
      <c r="I25" s="45">
        <v>120</v>
      </c>
    </row>
    <row r="26" spans="2:9" ht="12.75">
      <c r="B26" s="51"/>
      <c r="C26" s="5" t="s">
        <v>67</v>
      </c>
      <c r="D26" s="12">
        <v>200</v>
      </c>
      <c r="E26" s="12">
        <v>0</v>
      </c>
      <c r="F26" s="12">
        <v>0</v>
      </c>
      <c r="G26" s="12">
        <v>22.8</v>
      </c>
      <c r="H26" s="12">
        <v>92</v>
      </c>
      <c r="I26" s="45">
        <v>107</v>
      </c>
    </row>
    <row r="27" spans="2:9" ht="12.75">
      <c r="B27" s="51"/>
      <c r="C27" s="5"/>
      <c r="D27" s="12"/>
      <c r="E27" s="12"/>
      <c r="F27" s="12"/>
      <c r="G27" s="12"/>
      <c r="H27" s="12"/>
      <c r="I27" s="10"/>
    </row>
    <row r="28" spans="2:9" ht="12.75">
      <c r="B28" s="8" t="s">
        <v>14</v>
      </c>
      <c r="C28" s="7"/>
      <c r="D28" s="14">
        <f>SUM(D18:D27)</f>
        <v>735</v>
      </c>
      <c r="E28" s="14">
        <f>SUM(E18:E27)</f>
        <v>33.506</v>
      </c>
      <c r="F28" s="14">
        <f>SUM(F18:F27)</f>
        <v>31.056</v>
      </c>
      <c r="G28" s="14">
        <f>SUM(G18:G27)</f>
        <v>110.24</v>
      </c>
      <c r="H28" s="14">
        <f>SUM(H18:H27)</f>
        <v>868.94</v>
      </c>
      <c r="I28" s="11"/>
    </row>
    <row r="29" spans="2:9" ht="12.75">
      <c r="B29" s="8" t="s">
        <v>15</v>
      </c>
      <c r="C29" s="7"/>
      <c r="D29" s="14">
        <f>D17+D28</f>
        <v>1215</v>
      </c>
      <c r="E29" s="14">
        <f>E17+E28</f>
        <v>57.166</v>
      </c>
      <c r="F29" s="14">
        <f>F17+F28</f>
        <v>47.156000000000006</v>
      </c>
      <c r="G29" s="14">
        <f>G17+G28</f>
        <v>179.42000000000002</v>
      </c>
      <c r="H29" s="14">
        <f>H17+H28</f>
        <v>1386.24</v>
      </c>
      <c r="I29" s="11"/>
    </row>
    <row r="31" ht="12.75">
      <c r="H31" s="40"/>
    </row>
    <row r="32" spans="4:8" ht="12.75">
      <c r="D32" s="39"/>
      <c r="E32" s="39"/>
      <c r="F32" s="39"/>
      <c r="G32" s="39"/>
      <c r="H32" s="39"/>
    </row>
    <row r="33" spans="4:8" ht="12.75">
      <c r="D33" s="42"/>
      <c r="E33" s="41"/>
      <c r="F33" s="41"/>
      <c r="G33" s="41"/>
      <c r="H33" s="41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B1:I33"/>
  <sheetViews>
    <sheetView zoomScalePageLayoutView="0" workbookViewId="0" topLeftCell="A1">
      <selection activeCell="I34" sqref="I34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3.75390625" style="1" customWidth="1"/>
    <col min="4" max="4" width="11.125" style="1" customWidth="1"/>
    <col min="5" max="7" width="9.375" style="1" customWidth="1"/>
    <col min="8" max="8" width="11.125" style="1" customWidth="1"/>
    <col min="9" max="9" width="10.25390625" style="1" customWidth="1"/>
    <col min="10" max="10" width="2.75390625" style="1" customWidth="1"/>
    <col min="11" max="16384" width="9.125" style="1" customWidth="1"/>
  </cols>
  <sheetData>
    <row r="1" ht="12.75">
      <c r="D1" s="9" t="s">
        <v>86</v>
      </c>
    </row>
    <row r="3" spans="3:5" ht="12.75">
      <c r="C3" s="4" t="s">
        <v>3</v>
      </c>
      <c r="D3" s="17" t="str">
        <f>'Д11'!D3</f>
        <v>7-11 лет</v>
      </c>
      <c r="E3" s="2"/>
    </row>
    <row r="4" spans="3:5" ht="12.75">
      <c r="C4" s="4" t="s">
        <v>16</v>
      </c>
      <c r="D4" s="18">
        <f>'Д16'!D4</f>
        <v>4</v>
      </c>
      <c r="E4" s="2"/>
    </row>
    <row r="5" spans="3:7" ht="12.75">
      <c r="C5" s="4" t="s">
        <v>2</v>
      </c>
      <c r="D5" s="16">
        <v>4</v>
      </c>
      <c r="E5" s="2"/>
      <c r="F5" s="4"/>
      <c r="G5" s="2"/>
    </row>
    <row r="7" spans="2:9" ht="25.5" customHeight="1">
      <c r="B7" s="52" t="s">
        <v>5</v>
      </c>
      <c r="C7" s="52" t="s">
        <v>0</v>
      </c>
      <c r="D7" s="52" t="s">
        <v>9</v>
      </c>
      <c r="E7" s="52" t="s">
        <v>10</v>
      </c>
      <c r="F7" s="52"/>
      <c r="G7" s="52"/>
      <c r="H7" s="52" t="s">
        <v>17</v>
      </c>
      <c r="I7" s="52" t="s">
        <v>1</v>
      </c>
    </row>
    <row r="8" spans="2:9" ht="22.5" customHeight="1">
      <c r="B8" s="52"/>
      <c r="C8" s="52"/>
      <c r="D8" s="52"/>
      <c r="E8" s="6" t="s">
        <v>6</v>
      </c>
      <c r="F8" s="6" t="s">
        <v>7</v>
      </c>
      <c r="G8" s="6" t="s">
        <v>8</v>
      </c>
      <c r="H8" s="52"/>
      <c r="I8" s="52"/>
    </row>
    <row r="9" spans="2:9" ht="12.75">
      <c r="B9" s="51" t="s">
        <v>12</v>
      </c>
      <c r="C9" s="5"/>
      <c r="D9" s="12"/>
      <c r="E9" s="12"/>
      <c r="F9" s="12"/>
      <c r="G9" s="12"/>
      <c r="H9" s="12"/>
      <c r="I9" s="10"/>
    </row>
    <row r="10" spans="2:9" ht="12.75">
      <c r="B10" s="51"/>
      <c r="C10" s="43" t="s">
        <v>82</v>
      </c>
      <c r="D10" s="12">
        <v>200</v>
      </c>
      <c r="E10" s="12">
        <v>6.4</v>
      </c>
      <c r="F10" s="12">
        <v>5.2</v>
      </c>
      <c r="G10" s="12">
        <v>18</v>
      </c>
      <c r="H10" s="12">
        <v>144.8</v>
      </c>
      <c r="I10" s="45">
        <v>44</v>
      </c>
    </row>
    <row r="11" spans="2:9" ht="12.75">
      <c r="B11" s="51"/>
      <c r="C11" s="5" t="s">
        <v>72</v>
      </c>
      <c r="D11" s="12">
        <v>10</v>
      </c>
      <c r="E11" s="12">
        <v>0.08</v>
      </c>
      <c r="F11" s="12">
        <v>7.2</v>
      </c>
      <c r="G11" s="12">
        <v>0.13</v>
      </c>
      <c r="H11" s="12">
        <v>65.4</v>
      </c>
      <c r="I11" s="46">
        <v>2</v>
      </c>
    </row>
    <row r="12" spans="2:9" ht="12.75">
      <c r="B12" s="51"/>
      <c r="C12" s="5" t="s">
        <v>69</v>
      </c>
      <c r="D12" s="12">
        <v>30</v>
      </c>
      <c r="E12" s="12">
        <v>2.16</v>
      </c>
      <c r="F12" s="12">
        <v>0.81</v>
      </c>
      <c r="G12" s="12">
        <v>14.73</v>
      </c>
      <c r="H12" s="12">
        <v>75.66</v>
      </c>
      <c r="I12" s="45">
        <v>121</v>
      </c>
    </row>
    <row r="13" spans="2:9" ht="12.75">
      <c r="B13" s="51"/>
      <c r="C13" s="5" t="s">
        <v>76</v>
      </c>
      <c r="D13" s="12">
        <v>200</v>
      </c>
      <c r="E13" s="12">
        <v>6.2</v>
      </c>
      <c r="F13" s="12">
        <v>4.8</v>
      </c>
      <c r="G13" s="12">
        <v>24</v>
      </c>
      <c r="H13" s="12">
        <v>164.6</v>
      </c>
      <c r="I13" s="45">
        <v>161</v>
      </c>
    </row>
    <row r="14" spans="2:9" ht="12.75">
      <c r="B14" s="51"/>
      <c r="C14" s="5"/>
      <c r="D14" s="12"/>
      <c r="E14" s="12"/>
      <c r="F14" s="12"/>
      <c r="G14" s="12"/>
      <c r="H14" s="12"/>
      <c r="I14" s="45"/>
    </row>
    <row r="15" spans="2:9" ht="12.75">
      <c r="B15" s="51"/>
      <c r="C15" s="5"/>
      <c r="D15" s="12"/>
      <c r="E15" s="12"/>
      <c r="F15" s="12"/>
      <c r="G15" s="12"/>
      <c r="H15" s="12"/>
      <c r="I15" s="45"/>
    </row>
    <row r="16" spans="2:9" ht="12.75">
      <c r="B16" s="51"/>
      <c r="C16" s="5"/>
      <c r="D16" s="12"/>
      <c r="E16" s="12"/>
      <c r="F16" s="12"/>
      <c r="G16" s="12"/>
      <c r="H16" s="12"/>
      <c r="I16" s="10"/>
    </row>
    <row r="17" spans="2:9" ht="12.75">
      <c r="B17" s="8" t="s">
        <v>11</v>
      </c>
      <c r="C17" s="7"/>
      <c r="D17" s="13">
        <f>SUM(D9:D16)</f>
        <v>440</v>
      </c>
      <c r="E17" s="13">
        <f>SUM(E9:E16)</f>
        <v>14.84</v>
      </c>
      <c r="F17" s="13">
        <f>SUM(F9:F16)</f>
        <v>18.01</v>
      </c>
      <c r="G17" s="13">
        <f>SUM(G9:G16)</f>
        <v>56.86</v>
      </c>
      <c r="H17" s="14">
        <f>SUM(H9:H16)</f>
        <v>450.46000000000004</v>
      </c>
      <c r="I17" s="11"/>
    </row>
    <row r="18" spans="2:9" ht="12.75">
      <c r="B18" s="51" t="s">
        <v>13</v>
      </c>
      <c r="C18" s="5"/>
      <c r="D18" s="12"/>
      <c r="E18" s="12"/>
      <c r="F18" s="12"/>
      <c r="G18" s="12"/>
      <c r="H18" s="12"/>
      <c r="I18" s="10"/>
    </row>
    <row r="19" spans="2:9" ht="12.75">
      <c r="B19" s="51"/>
      <c r="C19" s="5" t="s">
        <v>44</v>
      </c>
      <c r="D19" s="12">
        <v>60</v>
      </c>
      <c r="E19" s="12">
        <v>1.86</v>
      </c>
      <c r="F19" s="12">
        <v>0.12</v>
      </c>
      <c r="G19" s="12">
        <v>4.26</v>
      </c>
      <c r="H19" s="12">
        <v>24.6</v>
      </c>
      <c r="I19" s="45">
        <v>172</v>
      </c>
    </row>
    <row r="20" spans="2:9" ht="12.75">
      <c r="B20" s="51"/>
      <c r="C20" s="5" t="s">
        <v>38</v>
      </c>
      <c r="D20" s="12">
        <v>200</v>
      </c>
      <c r="E20" s="12">
        <v>6</v>
      </c>
      <c r="F20" s="12">
        <v>5.4</v>
      </c>
      <c r="G20" s="12">
        <v>10.8</v>
      </c>
      <c r="H20" s="12">
        <v>115.6</v>
      </c>
      <c r="I20" s="45">
        <v>37</v>
      </c>
    </row>
    <row r="21" spans="2:9" ht="12.75">
      <c r="B21" s="51"/>
      <c r="C21" s="5" t="s">
        <v>128</v>
      </c>
      <c r="D21" s="12">
        <v>90</v>
      </c>
      <c r="E21" s="12">
        <v>10.68</v>
      </c>
      <c r="F21" s="12">
        <v>5.4</v>
      </c>
      <c r="G21" s="12">
        <v>3.96</v>
      </c>
      <c r="H21" s="12">
        <v>128.7</v>
      </c>
      <c r="I21" s="45">
        <v>195</v>
      </c>
    </row>
    <row r="22" spans="2:9" ht="12.75">
      <c r="B22" s="51"/>
      <c r="C22" s="5" t="s">
        <v>53</v>
      </c>
      <c r="D22" s="12">
        <v>150</v>
      </c>
      <c r="E22" s="12">
        <v>6.45</v>
      </c>
      <c r="F22" s="12">
        <v>4.05</v>
      </c>
      <c r="G22" s="12">
        <v>40.2</v>
      </c>
      <c r="H22" s="12">
        <v>223.65</v>
      </c>
      <c r="I22" s="45">
        <v>64</v>
      </c>
    </row>
    <row r="23" spans="2:9" ht="12.75">
      <c r="B23" s="51"/>
      <c r="C23" s="5" t="s">
        <v>23</v>
      </c>
      <c r="D23" s="12">
        <v>45</v>
      </c>
      <c r="E23" s="12">
        <v>3.19</v>
      </c>
      <c r="F23" s="12">
        <v>0.31</v>
      </c>
      <c r="G23" s="12">
        <v>19.89</v>
      </c>
      <c r="H23" s="12">
        <v>108</v>
      </c>
      <c r="I23" s="45">
        <v>119</v>
      </c>
    </row>
    <row r="24" spans="2:9" ht="12.75">
      <c r="B24" s="51"/>
      <c r="C24" s="5" t="s">
        <v>24</v>
      </c>
      <c r="D24" s="12">
        <v>40</v>
      </c>
      <c r="E24" s="12">
        <v>2.28</v>
      </c>
      <c r="F24" s="12">
        <v>0.44</v>
      </c>
      <c r="G24" s="12">
        <v>14.88</v>
      </c>
      <c r="H24" s="12">
        <v>72.52</v>
      </c>
      <c r="I24" s="45">
        <v>120</v>
      </c>
    </row>
    <row r="25" spans="2:9" ht="12.75">
      <c r="B25" s="51"/>
      <c r="C25" s="5" t="s">
        <v>25</v>
      </c>
      <c r="D25" s="12">
        <v>200</v>
      </c>
      <c r="E25" s="12">
        <v>0.4</v>
      </c>
      <c r="F25" s="12">
        <v>0</v>
      </c>
      <c r="G25" s="12">
        <v>27</v>
      </c>
      <c r="H25" s="12">
        <v>110</v>
      </c>
      <c r="I25" s="45">
        <v>98</v>
      </c>
    </row>
    <row r="26" spans="2:9" ht="12.75">
      <c r="B26" s="51"/>
      <c r="C26" s="5"/>
      <c r="D26" s="12"/>
      <c r="E26" s="12"/>
      <c r="F26" s="12"/>
      <c r="G26" s="12"/>
      <c r="H26" s="12"/>
      <c r="I26" s="10"/>
    </row>
    <row r="27" spans="2:9" ht="12.75">
      <c r="B27" s="51"/>
      <c r="C27" s="5"/>
      <c r="D27" s="12"/>
      <c r="E27" s="12"/>
      <c r="F27" s="12"/>
      <c r="G27" s="12"/>
      <c r="H27" s="12"/>
      <c r="I27" s="10"/>
    </row>
    <row r="28" spans="2:9" ht="12.75">
      <c r="B28" s="8" t="s">
        <v>14</v>
      </c>
      <c r="C28" s="7"/>
      <c r="D28" s="14">
        <f>SUM(D18:D27)</f>
        <v>785</v>
      </c>
      <c r="E28" s="14">
        <f>SUM(E18:E27)</f>
        <v>30.86</v>
      </c>
      <c r="F28" s="14">
        <f>SUM(F18:F27)</f>
        <v>15.720000000000002</v>
      </c>
      <c r="G28" s="14">
        <f>SUM(G18:G27)</f>
        <v>120.99</v>
      </c>
      <c r="H28" s="14">
        <f>SUM(H18:H27)</f>
        <v>783.0699999999999</v>
      </c>
      <c r="I28" s="11"/>
    </row>
    <row r="29" spans="2:9" ht="12.75">
      <c r="B29" s="8" t="s">
        <v>15</v>
      </c>
      <c r="C29" s="7"/>
      <c r="D29" s="14">
        <f>D17+D28</f>
        <v>1225</v>
      </c>
      <c r="E29" s="14">
        <f>E17+E28</f>
        <v>45.7</v>
      </c>
      <c r="F29" s="14">
        <f>F17+F28</f>
        <v>33.730000000000004</v>
      </c>
      <c r="G29" s="14">
        <f>G17+G28</f>
        <v>177.85</v>
      </c>
      <c r="H29" s="14">
        <f>H17+H28</f>
        <v>1233.53</v>
      </c>
      <c r="I29" s="11"/>
    </row>
    <row r="31" ht="12.75">
      <c r="H31" s="40"/>
    </row>
    <row r="32" spans="4:8" ht="12.75">
      <c r="D32" s="39"/>
      <c r="E32" s="39"/>
      <c r="F32" s="39"/>
      <c r="G32" s="39"/>
      <c r="H32" s="39"/>
    </row>
    <row r="33" spans="4:8" ht="12.75">
      <c r="D33" s="42"/>
      <c r="E33" s="41"/>
      <c r="F33" s="41"/>
      <c r="G33" s="41"/>
      <c r="H33" s="41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B1:I33"/>
  <sheetViews>
    <sheetView zoomScalePageLayoutView="0" workbookViewId="0" topLeftCell="A1">
      <selection activeCell="D29" sqref="D29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7.00390625" style="1" customWidth="1"/>
    <col min="4" max="4" width="11.375" style="1" customWidth="1"/>
    <col min="5" max="7" width="9.375" style="1" customWidth="1"/>
    <col min="8" max="8" width="11.125" style="1" customWidth="1"/>
    <col min="9" max="9" width="10.375" style="1" customWidth="1"/>
    <col min="10" max="10" width="2.75390625" style="1" customWidth="1"/>
    <col min="11" max="16384" width="9.125" style="1" customWidth="1"/>
  </cols>
  <sheetData>
    <row r="1" ht="12.75">
      <c r="D1" s="9" t="s">
        <v>86</v>
      </c>
    </row>
    <row r="3" spans="3:5" ht="12.75">
      <c r="C3" s="4" t="s">
        <v>3</v>
      </c>
      <c r="D3" s="17" t="str">
        <f>'Д01'!D3</f>
        <v>7-11 лет</v>
      </c>
      <c r="E3" s="2"/>
    </row>
    <row r="4" spans="3:5" ht="12.75">
      <c r="C4" s="4" t="s">
        <v>16</v>
      </c>
      <c r="D4" s="18">
        <f>'Д01'!D4</f>
        <v>1</v>
      </c>
      <c r="E4" s="2"/>
    </row>
    <row r="5" spans="3:7" ht="12.75">
      <c r="C5" s="4" t="s">
        <v>2</v>
      </c>
      <c r="D5" s="16">
        <v>2</v>
      </c>
      <c r="E5" s="2"/>
      <c r="F5" s="4"/>
      <c r="G5" s="2"/>
    </row>
    <row r="7" spans="2:9" ht="25.5" customHeight="1">
      <c r="B7" s="52" t="s">
        <v>5</v>
      </c>
      <c r="C7" s="52" t="s">
        <v>0</v>
      </c>
      <c r="D7" s="52" t="s">
        <v>9</v>
      </c>
      <c r="E7" s="52" t="s">
        <v>10</v>
      </c>
      <c r="F7" s="52"/>
      <c r="G7" s="52"/>
      <c r="H7" s="52" t="s">
        <v>17</v>
      </c>
      <c r="I7" s="52" t="s">
        <v>1</v>
      </c>
    </row>
    <row r="8" spans="2:9" ht="22.5" customHeight="1">
      <c r="B8" s="52"/>
      <c r="C8" s="52"/>
      <c r="D8" s="52"/>
      <c r="E8" s="6" t="s">
        <v>6</v>
      </c>
      <c r="F8" s="6" t="s">
        <v>7</v>
      </c>
      <c r="G8" s="6" t="s">
        <v>8</v>
      </c>
      <c r="H8" s="52"/>
      <c r="I8" s="52"/>
    </row>
    <row r="9" spans="2:9" ht="12.75">
      <c r="B9" s="51" t="s">
        <v>12</v>
      </c>
      <c r="C9" s="5"/>
      <c r="D9" s="12"/>
      <c r="E9" s="12"/>
      <c r="F9" s="12"/>
      <c r="G9" s="12"/>
      <c r="H9" s="12"/>
      <c r="I9" s="45"/>
    </row>
    <row r="10" spans="2:9" ht="12.75">
      <c r="B10" s="51"/>
      <c r="C10" s="5" t="s">
        <v>73</v>
      </c>
      <c r="D10" s="12">
        <v>150</v>
      </c>
      <c r="E10" s="12">
        <v>4.8</v>
      </c>
      <c r="F10" s="12">
        <v>4.95</v>
      </c>
      <c r="G10" s="12">
        <v>33.75</v>
      </c>
      <c r="H10" s="12">
        <v>198.75</v>
      </c>
      <c r="I10" s="45" t="s">
        <v>79</v>
      </c>
    </row>
    <row r="11" spans="2:9" ht="12.75">
      <c r="B11" s="51"/>
      <c r="C11" s="5" t="s">
        <v>72</v>
      </c>
      <c r="D11" s="12">
        <v>10</v>
      </c>
      <c r="E11" s="12">
        <v>0.08</v>
      </c>
      <c r="F11" s="12">
        <v>7.2</v>
      </c>
      <c r="G11" s="12">
        <v>0.13</v>
      </c>
      <c r="H11" s="12">
        <v>65.4</v>
      </c>
      <c r="I11" s="46">
        <v>2</v>
      </c>
    </row>
    <row r="12" spans="2:9" ht="12.75">
      <c r="B12" s="51"/>
      <c r="C12" s="5" t="s">
        <v>69</v>
      </c>
      <c r="D12" s="12">
        <v>30</v>
      </c>
      <c r="E12" s="12">
        <v>2.16</v>
      </c>
      <c r="F12" s="12">
        <v>0.81</v>
      </c>
      <c r="G12" s="12">
        <v>14.73</v>
      </c>
      <c r="H12" s="12">
        <v>75.66</v>
      </c>
      <c r="I12" s="45">
        <v>121</v>
      </c>
    </row>
    <row r="13" spans="2:9" ht="12.75">
      <c r="B13" s="51"/>
      <c r="C13" s="5" t="s">
        <v>92</v>
      </c>
      <c r="D13" s="12">
        <v>200</v>
      </c>
      <c r="E13" s="12">
        <v>0.2</v>
      </c>
      <c r="F13" s="12">
        <v>0</v>
      </c>
      <c r="G13" s="12">
        <v>11</v>
      </c>
      <c r="H13" s="12">
        <v>44.8</v>
      </c>
      <c r="I13" s="45">
        <v>114</v>
      </c>
    </row>
    <row r="14" spans="2:9" ht="12.75">
      <c r="B14" s="51"/>
      <c r="C14" s="5" t="s">
        <v>75</v>
      </c>
      <c r="D14" s="12">
        <v>100</v>
      </c>
      <c r="E14" s="12">
        <v>0.4</v>
      </c>
      <c r="F14" s="12">
        <v>0.3</v>
      </c>
      <c r="G14" s="12">
        <v>8.2</v>
      </c>
      <c r="H14" s="12">
        <v>36.6</v>
      </c>
      <c r="I14" s="45">
        <v>25</v>
      </c>
    </row>
    <row r="15" spans="2:9" ht="12.75">
      <c r="B15" s="51"/>
      <c r="C15" s="5" t="s">
        <v>134</v>
      </c>
      <c r="D15" s="12">
        <v>50</v>
      </c>
      <c r="E15" s="12">
        <v>3.35</v>
      </c>
      <c r="F15" s="12">
        <f>25.7/2</f>
        <v>12.85</v>
      </c>
      <c r="G15" s="12">
        <f>64.7/2</f>
        <v>32.35</v>
      </c>
      <c r="H15" s="12">
        <f>439/2</f>
        <v>219.5</v>
      </c>
      <c r="I15" s="45">
        <v>162</v>
      </c>
    </row>
    <row r="16" spans="2:9" ht="12.75">
      <c r="B16" s="51"/>
      <c r="C16" s="5"/>
      <c r="D16" s="12"/>
      <c r="E16" s="12"/>
      <c r="F16" s="12"/>
      <c r="G16" s="12"/>
      <c r="H16" s="12"/>
      <c r="I16" s="45"/>
    </row>
    <row r="17" spans="2:9" ht="12.75">
      <c r="B17" s="8" t="s">
        <v>11</v>
      </c>
      <c r="C17" s="7"/>
      <c r="D17" s="13">
        <f>SUM(D10:D16)</f>
        <v>540</v>
      </c>
      <c r="E17" s="13">
        <f>SUM(E9:E16)</f>
        <v>10.99</v>
      </c>
      <c r="F17" s="13">
        <f>SUM(F9:F16)</f>
        <v>26.11</v>
      </c>
      <c r="G17" s="13">
        <f>SUM(G9:G16)</f>
        <v>100.16</v>
      </c>
      <c r="H17" s="14">
        <f>SUM(H9:H16)</f>
        <v>640.71</v>
      </c>
      <c r="I17" s="11"/>
    </row>
    <row r="18" spans="2:9" ht="12.75">
      <c r="B18" s="51" t="s">
        <v>13</v>
      </c>
      <c r="C18" s="5"/>
      <c r="D18" s="12"/>
      <c r="E18" s="12"/>
      <c r="F18" s="12"/>
      <c r="G18" s="12"/>
      <c r="H18" s="12"/>
      <c r="I18" s="45"/>
    </row>
    <row r="19" spans="2:9" ht="12.75">
      <c r="B19" s="51"/>
      <c r="C19" s="5" t="s">
        <v>26</v>
      </c>
      <c r="D19" s="12">
        <v>50</v>
      </c>
      <c r="E19" s="12">
        <v>5.95</v>
      </c>
      <c r="F19" s="12">
        <v>5.05</v>
      </c>
      <c r="G19" s="12">
        <v>0.3</v>
      </c>
      <c r="H19" s="12">
        <v>70.7</v>
      </c>
      <c r="I19" s="45">
        <v>17</v>
      </c>
    </row>
    <row r="20" spans="2:9" ht="25.5">
      <c r="B20" s="51"/>
      <c r="C20" s="5" t="s">
        <v>28</v>
      </c>
      <c r="D20" s="12">
        <v>200</v>
      </c>
      <c r="E20" s="12">
        <v>5</v>
      </c>
      <c r="F20" s="12">
        <v>8.6</v>
      </c>
      <c r="G20" s="12">
        <v>12.6</v>
      </c>
      <c r="H20" s="12">
        <v>147.8</v>
      </c>
      <c r="I20" s="48">
        <v>36</v>
      </c>
    </row>
    <row r="21" spans="2:9" ht="12.75">
      <c r="B21" s="51"/>
      <c r="C21" s="5" t="s">
        <v>91</v>
      </c>
      <c r="D21" s="12">
        <v>90</v>
      </c>
      <c r="E21" s="12">
        <v>20.25</v>
      </c>
      <c r="F21" s="12">
        <v>11.52</v>
      </c>
      <c r="G21" s="12">
        <v>1.35</v>
      </c>
      <c r="H21" s="12">
        <v>189.99</v>
      </c>
      <c r="I21" s="45">
        <v>83</v>
      </c>
    </row>
    <row r="22" spans="2:9" ht="12.75">
      <c r="B22" s="51"/>
      <c r="C22" s="5" t="s">
        <v>36</v>
      </c>
      <c r="D22" s="12">
        <v>150</v>
      </c>
      <c r="E22" s="12">
        <v>7.2</v>
      </c>
      <c r="F22" s="12">
        <v>5.1</v>
      </c>
      <c r="G22" s="12">
        <v>33.9</v>
      </c>
      <c r="H22" s="12">
        <v>210.3</v>
      </c>
      <c r="I22" s="45">
        <v>54</v>
      </c>
    </row>
    <row r="23" spans="2:9" ht="12.75">
      <c r="B23" s="51"/>
      <c r="C23" s="5" t="s">
        <v>23</v>
      </c>
      <c r="D23" s="12">
        <v>45</v>
      </c>
      <c r="E23" s="12">
        <v>3.19</v>
      </c>
      <c r="F23" s="12">
        <v>0.31</v>
      </c>
      <c r="G23" s="12">
        <v>19.89</v>
      </c>
      <c r="H23" s="12">
        <v>108</v>
      </c>
      <c r="I23" s="45">
        <v>119</v>
      </c>
    </row>
    <row r="24" spans="2:9" ht="12.75">
      <c r="B24" s="51"/>
      <c r="C24" s="5" t="s">
        <v>24</v>
      </c>
      <c r="D24" s="12">
        <v>40</v>
      </c>
      <c r="E24" s="12">
        <v>2.28</v>
      </c>
      <c r="F24" s="12">
        <v>0.44</v>
      </c>
      <c r="G24" s="12">
        <v>14.88</v>
      </c>
      <c r="H24" s="12">
        <v>72.52</v>
      </c>
      <c r="I24" s="45">
        <v>120</v>
      </c>
    </row>
    <row r="25" spans="2:9" ht="12.75">
      <c r="B25" s="51"/>
      <c r="C25" s="5" t="s">
        <v>42</v>
      </c>
      <c r="D25" s="12">
        <v>200</v>
      </c>
      <c r="E25" s="12">
        <v>0.5</v>
      </c>
      <c r="F25" s="12">
        <v>0</v>
      </c>
      <c r="G25" s="12">
        <v>15.84</v>
      </c>
      <c r="H25" s="12">
        <v>65.36</v>
      </c>
      <c r="I25" s="45">
        <v>96</v>
      </c>
    </row>
    <row r="26" spans="2:9" ht="12.75">
      <c r="B26" s="51"/>
      <c r="C26" s="5"/>
      <c r="D26" s="12"/>
      <c r="E26" s="12"/>
      <c r="F26" s="12"/>
      <c r="G26" s="12"/>
      <c r="H26" s="12"/>
      <c r="I26" s="45"/>
    </row>
    <row r="27" spans="2:9" ht="12.75">
      <c r="B27" s="51"/>
      <c r="C27" s="5"/>
      <c r="D27" s="12"/>
      <c r="E27" s="12"/>
      <c r="F27" s="12"/>
      <c r="G27" s="12"/>
      <c r="H27" s="12"/>
      <c r="I27" s="45"/>
    </row>
    <row r="28" spans="2:9" ht="12.75">
      <c r="B28" s="8" t="s">
        <v>14</v>
      </c>
      <c r="C28" s="7"/>
      <c r="D28" s="14">
        <f>SUM(D18:D27)</f>
        <v>775</v>
      </c>
      <c r="E28" s="14">
        <f>SUM(E18:E27)</f>
        <v>44.37</v>
      </c>
      <c r="F28" s="14">
        <f>SUM(F18:F27)</f>
        <v>31.019999999999996</v>
      </c>
      <c r="G28" s="14">
        <f>SUM(G18:G27)</f>
        <v>98.75999999999999</v>
      </c>
      <c r="H28" s="14">
        <f>SUM(H18:H27)</f>
        <v>864.67</v>
      </c>
      <c r="I28" s="11"/>
    </row>
    <row r="29" spans="2:9" ht="12.75">
      <c r="B29" s="8" t="s">
        <v>15</v>
      </c>
      <c r="C29" s="7"/>
      <c r="D29" s="14">
        <f>D17+D28</f>
        <v>1315</v>
      </c>
      <c r="E29" s="14">
        <f>E17+E28</f>
        <v>55.36</v>
      </c>
      <c r="F29" s="14">
        <f>F17+F28</f>
        <v>57.129999999999995</v>
      </c>
      <c r="G29" s="14">
        <f>G17+G28</f>
        <v>198.92</v>
      </c>
      <c r="H29" s="14">
        <f>H17+H28</f>
        <v>1505.38</v>
      </c>
      <c r="I29" s="11"/>
    </row>
    <row r="31" ht="12.75">
      <c r="H31" s="40"/>
    </row>
    <row r="32" spans="4:8" ht="12.75">
      <c r="D32" s="39"/>
      <c r="E32" s="39"/>
      <c r="F32" s="39"/>
      <c r="G32" s="39"/>
      <c r="H32" s="39"/>
    </row>
    <row r="33" spans="4:8" ht="12.75">
      <c r="D33" s="42"/>
      <c r="E33" s="41"/>
      <c r="F33" s="41"/>
      <c r="G33" s="41"/>
      <c r="H33" s="41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B1:I33"/>
  <sheetViews>
    <sheetView zoomScalePageLayoutView="0" workbookViewId="0" topLeftCell="A1">
      <selection activeCell="C15" sqref="C15:I15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5.25390625" style="1" customWidth="1"/>
    <col min="4" max="4" width="10.125" style="1" customWidth="1"/>
    <col min="5" max="7" width="9.375" style="1" customWidth="1"/>
    <col min="8" max="8" width="11.125" style="1" customWidth="1"/>
    <col min="9" max="9" width="11.00390625" style="1" customWidth="1"/>
    <col min="10" max="10" width="2.75390625" style="1" customWidth="1"/>
    <col min="11" max="16384" width="9.125" style="1" customWidth="1"/>
  </cols>
  <sheetData>
    <row r="1" ht="12.75">
      <c r="D1" s="9" t="s">
        <v>86</v>
      </c>
    </row>
    <row r="3" spans="3:5" ht="12.75">
      <c r="C3" s="4" t="s">
        <v>3</v>
      </c>
      <c r="D3" s="17" t="str">
        <f>'Д11'!D3</f>
        <v>7-11 лет</v>
      </c>
      <c r="E3" s="2"/>
    </row>
    <row r="4" spans="3:5" ht="12.75">
      <c r="C4" s="4" t="s">
        <v>16</v>
      </c>
      <c r="D4" s="18">
        <f>'Д16'!D4</f>
        <v>4</v>
      </c>
      <c r="E4" s="2"/>
    </row>
    <row r="5" spans="3:7" ht="12.75">
      <c r="C5" s="4" t="s">
        <v>2</v>
      </c>
      <c r="D5" s="16">
        <v>5</v>
      </c>
      <c r="E5" s="2"/>
      <c r="F5" s="4"/>
      <c r="G5" s="2"/>
    </row>
    <row r="7" spans="2:9" ht="25.5" customHeight="1">
      <c r="B7" s="52" t="s">
        <v>5</v>
      </c>
      <c r="C7" s="52" t="s">
        <v>0</v>
      </c>
      <c r="D7" s="52" t="s">
        <v>9</v>
      </c>
      <c r="E7" s="52" t="s">
        <v>10</v>
      </c>
      <c r="F7" s="52"/>
      <c r="G7" s="52"/>
      <c r="H7" s="52" t="s">
        <v>17</v>
      </c>
      <c r="I7" s="52" t="s">
        <v>1</v>
      </c>
    </row>
    <row r="8" spans="2:9" ht="22.5" customHeight="1">
      <c r="B8" s="52"/>
      <c r="C8" s="52"/>
      <c r="D8" s="52"/>
      <c r="E8" s="6" t="s">
        <v>6</v>
      </c>
      <c r="F8" s="6" t="s">
        <v>7</v>
      </c>
      <c r="G8" s="6" t="s">
        <v>8</v>
      </c>
      <c r="H8" s="52"/>
      <c r="I8" s="52"/>
    </row>
    <row r="9" spans="2:9" ht="12.75">
      <c r="B9" s="51" t="s">
        <v>12</v>
      </c>
      <c r="C9" s="5"/>
      <c r="D9" s="12"/>
      <c r="E9" s="12"/>
      <c r="F9" s="12"/>
      <c r="G9" s="12"/>
      <c r="H9" s="12"/>
      <c r="I9" s="10"/>
    </row>
    <row r="10" spans="2:9" ht="15" customHeight="1">
      <c r="B10" s="51"/>
      <c r="C10" s="5" t="s">
        <v>129</v>
      </c>
      <c r="D10" s="12">
        <v>150</v>
      </c>
      <c r="E10" s="12">
        <v>15.75</v>
      </c>
      <c r="F10" s="12">
        <v>16.35</v>
      </c>
      <c r="G10" s="12">
        <v>3.3</v>
      </c>
      <c r="H10" s="12">
        <v>223.05</v>
      </c>
      <c r="I10" s="46">
        <v>68</v>
      </c>
    </row>
    <row r="11" spans="2:9" ht="12.75">
      <c r="B11" s="51"/>
      <c r="C11" s="5" t="s">
        <v>72</v>
      </c>
      <c r="D11" s="12">
        <v>10</v>
      </c>
      <c r="E11" s="12">
        <v>0.08</v>
      </c>
      <c r="F11" s="12">
        <v>7.2</v>
      </c>
      <c r="G11" s="12">
        <v>0.13</v>
      </c>
      <c r="H11" s="12">
        <v>65.4</v>
      </c>
      <c r="I11" s="46">
        <v>2</v>
      </c>
    </row>
    <row r="12" spans="2:9" ht="12.75">
      <c r="B12" s="51"/>
      <c r="C12" s="5" t="s">
        <v>69</v>
      </c>
      <c r="D12" s="12">
        <v>30</v>
      </c>
      <c r="E12" s="12">
        <v>2.16</v>
      </c>
      <c r="F12" s="12">
        <v>0.81</v>
      </c>
      <c r="G12" s="12">
        <v>14.73</v>
      </c>
      <c r="H12" s="12">
        <v>75.66</v>
      </c>
      <c r="I12" s="45">
        <v>121</v>
      </c>
    </row>
    <row r="13" spans="2:9" ht="12.75">
      <c r="B13" s="51"/>
      <c r="C13" s="5" t="s">
        <v>70</v>
      </c>
      <c r="D13" s="12">
        <v>200</v>
      </c>
      <c r="E13" s="12">
        <v>0.2</v>
      </c>
      <c r="F13" s="12">
        <v>0</v>
      </c>
      <c r="G13" s="12">
        <v>11</v>
      </c>
      <c r="H13" s="12">
        <v>44.8</v>
      </c>
      <c r="I13" s="45">
        <v>114</v>
      </c>
    </row>
    <row r="14" spans="2:9" ht="12.75">
      <c r="B14" s="51"/>
      <c r="C14" s="5" t="s">
        <v>75</v>
      </c>
      <c r="D14" s="12">
        <v>100</v>
      </c>
      <c r="E14" s="12">
        <v>0.4</v>
      </c>
      <c r="F14" s="12">
        <v>0.3</v>
      </c>
      <c r="G14" s="12">
        <v>8.2</v>
      </c>
      <c r="H14" s="12">
        <v>36.6</v>
      </c>
      <c r="I14" s="45">
        <v>25</v>
      </c>
    </row>
    <row r="15" spans="2:9" ht="12.75">
      <c r="B15" s="51"/>
      <c r="C15" s="5" t="s">
        <v>134</v>
      </c>
      <c r="D15" s="12">
        <v>50</v>
      </c>
      <c r="E15" s="12">
        <v>3.35</v>
      </c>
      <c r="F15" s="12">
        <f>25.7/2</f>
        <v>12.85</v>
      </c>
      <c r="G15" s="12">
        <f>64.7/2</f>
        <v>32.35</v>
      </c>
      <c r="H15" s="12">
        <f>439/2</f>
        <v>219.5</v>
      </c>
      <c r="I15" s="45">
        <v>162</v>
      </c>
    </row>
    <row r="16" spans="2:9" ht="12.75">
      <c r="B16" s="51"/>
      <c r="C16" s="5"/>
      <c r="D16" s="12"/>
      <c r="E16" s="12"/>
      <c r="F16" s="12"/>
      <c r="G16" s="12"/>
      <c r="H16" s="12"/>
      <c r="I16" s="45"/>
    </row>
    <row r="17" spans="2:9" ht="12.75">
      <c r="B17" s="8" t="s">
        <v>11</v>
      </c>
      <c r="C17" s="7"/>
      <c r="D17" s="13">
        <f>SUM(D9:D16)</f>
        <v>540</v>
      </c>
      <c r="E17" s="13">
        <f>SUM(E9:E16)</f>
        <v>21.94</v>
      </c>
      <c r="F17" s="13">
        <f>SUM(F9:F16)</f>
        <v>37.51</v>
      </c>
      <c r="G17" s="13">
        <f>SUM(G9:G16)</f>
        <v>69.71000000000001</v>
      </c>
      <c r="H17" s="14">
        <f>SUM(H9:H16)</f>
        <v>665.01</v>
      </c>
      <c r="I17" s="11"/>
    </row>
    <row r="18" spans="2:9" ht="12.75">
      <c r="B18" s="51" t="s">
        <v>13</v>
      </c>
      <c r="C18" s="5"/>
      <c r="D18" s="12"/>
      <c r="E18" s="12"/>
      <c r="F18" s="12"/>
      <c r="G18" s="12"/>
      <c r="H18" s="12"/>
      <c r="I18" s="10"/>
    </row>
    <row r="19" spans="2:9" ht="12.75">
      <c r="B19" s="51"/>
      <c r="C19" s="5" t="s">
        <v>68</v>
      </c>
      <c r="D19" s="12">
        <v>60</v>
      </c>
      <c r="E19" s="12">
        <v>0.78</v>
      </c>
      <c r="F19" s="12">
        <v>6.12</v>
      </c>
      <c r="G19" s="12">
        <v>5.52</v>
      </c>
      <c r="H19" s="12">
        <v>79.5</v>
      </c>
      <c r="I19" s="45">
        <v>132</v>
      </c>
    </row>
    <row r="20" spans="2:9" ht="12.75">
      <c r="B20" s="51"/>
      <c r="C20" s="5" t="s">
        <v>48</v>
      </c>
      <c r="D20" s="12">
        <v>200</v>
      </c>
      <c r="E20" s="12">
        <v>6.4</v>
      </c>
      <c r="F20" s="12">
        <v>6.2</v>
      </c>
      <c r="G20" s="12">
        <v>12.2</v>
      </c>
      <c r="H20" s="12">
        <v>130.6</v>
      </c>
      <c r="I20" s="45">
        <v>33</v>
      </c>
    </row>
    <row r="21" spans="2:9" ht="12.75">
      <c r="B21" s="51"/>
      <c r="C21" s="5" t="s">
        <v>35</v>
      </c>
      <c r="D21" s="12">
        <v>90</v>
      </c>
      <c r="E21" s="12">
        <v>16.65</v>
      </c>
      <c r="F21" s="12">
        <v>8.01</v>
      </c>
      <c r="G21" s="12">
        <v>4.86</v>
      </c>
      <c r="H21" s="12">
        <v>158.22</v>
      </c>
      <c r="I21" s="45">
        <v>126</v>
      </c>
    </row>
    <row r="22" spans="2:9" ht="25.5">
      <c r="B22" s="51"/>
      <c r="C22" s="5" t="s">
        <v>29</v>
      </c>
      <c r="D22" s="12">
        <v>150</v>
      </c>
      <c r="E22" s="12">
        <v>3.3</v>
      </c>
      <c r="F22" s="12">
        <v>3.9</v>
      </c>
      <c r="G22" s="12">
        <v>25.65</v>
      </c>
      <c r="H22" s="12">
        <v>151.35</v>
      </c>
      <c r="I22" s="48">
        <v>51</v>
      </c>
    </row>
    <row r="23" spans="2:9" ht="12.75">
      <c r="B23" s="51"/>
      <c r="C23" s="5" t="s">
        <v>23</v>
      </c>
      <c r="D23" s="12">
        <v>45</v>
      </c>
      <c r="E23" s="12">
        <v>3.19</v>
      </c>
      <c r="F23" s="12">
        <v>0.31</v>
      </c>
      <c r="G23" s="12">
        <v>19.89</v>
      </c>
      <c r="H23" s="12">
        <v>108</v>
      </c>
      <c r="I23" s="45">
        <v>119</v>
      </c>
    </row>
    <row r="24" spans="2:9" ht="12.75">
      <c r="B24" s="51"/>
      <c r="C24" s="5" t="s">
        <v>24</v>
      </c>
      <c r="D24" s="12">
        <v>40</v>
      </c>
      <c r="E24" s="12">
        <v>2.28</v>
      </c>
      <c r="F24" s="12">
        <v>0.44</v>
      </c>
      <c r="G24" s="12">
        <v>14.88</v>
      </c>
      <c r="H24" s="12">
        <v>72.52</v>
      </c>
      <c r="I24" s="45">
        <v>120</v>
      </c>
    </row>
    <row r="25" spans="2:9" ht="25.5">
      <c r="B25" s="51"/>
      <c r="C25" s="5" t="s">
        <v>39</v>
      </c>
      <c r="D25" s="12">
        <v>200</v>
      </c>
      <c r="E25" s="12">
        <v>0</v>
      </c>
      <c r="F25" s="12">
        <v>0</v>
      </c>
      <c r="G25" s="12">
        <v>19.8</v>
      </c>
      <c r="H25" s="12">
        <v>81.6</v>
      </c>
      <c r="I25" s="45">
        <v>95</v>
      </c>
    </row>
    <row r="26" spans="2:9" ht="12.75">
      <c r="B26" s="51"/>
      <c r="C26" s="5"/>
      <c r="D26" s="12"/>
      <c r="E26" s="12"/>
      <c r="F26" s="12"/>
      <c r="G26" s="12"/>
      <c r="H26" s="12"/>
      <c r="I26" s="10"/>
    </row>
    <row r="27" spans="2:9" ht="12.75">
      <c r="B27" s="51"/>
      <c r="C27" s="5"/>
      <c r="D27" s="12"/>
      <c r="E27" s="12"/>
      <c r="F27" s="12"/>
      <c r="G27" s="12"/>
      <c r="H27" s="12"/>
      <c r="I27" s="10"/>
    </row>
    <row r="28" spans="2:9" ht="12.75">
      <c r="B28" s="8" t="s">
        <v>14</v>
      </c>
      <c r="C28" s="7"/>
      <c r="D28" s="14">
        <f>SUM(D18:D27)</f>
        <v>785</v>
      </c>
      <c r="E28" s="14">
        <f>SUM(E18:E27)</f>
        <v>32.6</v>
      </c>
      <c r="F28" s="14">
        <f>SUM(F18:F27)</f>
        <v>24.979999999999997</v>
      </c>
      <c r="G28" s="14">
        <f>SUM(G18:G27)</f>
        <v>102.8</v>
      </c>
      <c r="H28" s="14">
        <f>SUM(H18:H27)</f>
        <v>781.79</v>
      </c>
      <c r="I28" s="11"/>
    </row>
    <row r="29" spans="2:9" ht="12.75">
      <c r="B29" s="8" t="s">
        <v>15</v>
      </c>
      <c r="C29" s="7"/>
      <c r="D29" s="14">
        <f>D17+D28</f>
        <v>1325</v>
      </c>
      <c r="E29" s="14">
        <f>E17+E28</f>
        <v>54.540000000000006</v>
      </c>
      <c r="F29" s="14">
        <f>F17+F28</f>
        <v>62.489999999999995</v>
      </c>
      <c r="G29" s="14">
        <f>G17+G28</f>
        <v>172.51</v>
      </c>
      <c r="H29" s="14">
        <f>H17+H28</f>
        <v>1446.8</v>
      </c>
      <c r="I29" s="11"/>
    </row>
    <row r="31" ht="12.75">
      <c r="H31" s="40"/>
    </row>
    <row r="32" spans="4:8" ht="12.75">
      <c r="D32" s="39"/>
      <c r="E32" s="39"/>
      <c r="F32" s="39"/>
      <c r="G32" s="39"/>
      <c r="H32" s="39"/>
    </row>
    <row r="33" spans="4:8" ht="12.75">
      <c r="D33" s="42"/>
      <c r="E33" s="41"/>
      <c r="F33" s="41"/>
      <c r="G33" s="41"/>
      <c r="H33" s="41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I32"/>
  <sheetViews>
    <sheetView zoomScalePageLayoutView="0" workbookViewId="0" topLeftCell="A1">
      <selection activeCell="L34" sqref="L34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7" width="9.375" style="1" customWidth="1"/>
    <col min="8" max="8" width="11.125" style="1" customWidth="1"/>
    <col min="9" max="9" width="9.75390625" style="1" customWidth="1"/>
    <col min="10" max="10" width="2.75390625" style="1" customWidth="1"/>
    <col min="11" max="16384" width="9.125" style="1" customWidth="1"/>
  </cols>
  <sheetData>
    <row r="1" ht="12.75">
      <c r="D1" s="9"/>
    </row>
    <row r="3" spans="3:5" ht="12.75">
      <c r="C3" s="4"/>
      <c r="D3" s="15"/>
      <c r="E3" s="2"/>
    </row>
    <row r="4" spans="3:5" ht="12.75">
      <c r="C4" s="4"/>
      <c r="D4" s="16"/>
      <c r="E4" s="2"/>
    </row>
    <row r="5" spans="3:7" ht="12.75">
      <c r="C5" s="4"/>
      <c r="D5" s="16"/>
      <c r="E5" s="2"/>
      <c r="F5" s="4"/>
      <c r="G5" s="2"/>
    </row>
    <row r="7" spans="2:9" ht="25.5" customHeight="1">
      <c r="B7" s="52" t="s">
        <v>19</v>
      </c>
      <c r="C7" s="52" t="s">
        <v>2</v>
      </c>
      <c r="D7" s="52" t="s">
        <v>9</v>
      </c>
      <c r="E7" s="52" t="s">
        <v>10</v>
      </c>
      <c r="F7" s="52"/>
      <c r="G7" s="52"/>
      <c r="H7" s="52" t="s">
        <v>17</v>
      </c>
      <c r="I7" s="52" t="s">
        <v>18</v>
      </c>
    </row>
    <row r="8" spans="2:9" ht="22.5" customHeight="1">
      <c r="B8" s="52"/>
      <c r="C8" s="52"/>
      <c r="D8" s="52"/>
      <c r="E8" s="6" t="s">
        <v>6</v>
      </c>
      <c r="F8" s="6" t="s">
        <v>7</v>
      </c>
      <c r="G8" s="6" t="s">
        <v>8</v>
      </c>
      <c r="H8" s="52"/>
      <c r="I8" s="52"/>
    </row>
    <row r="9" spans="2:9" s="3" customFormat="1" ht="12.75">
      <c r="B9" s="37">
        <f>'Д01'!D4</f>
        <v>1</v>
      </c>
      <c r="C9" s="26">
        <f>'Д01'!$D$5</f>
        <v>1</v>
      </c>
      <c r="D9" s="19">
        <f>'Д01'!D$29</f>
        <v>1365</v>
      </c>
      <c r="E9" s="19">
        <f>'Д01'!E$29</f>
        <v>54.72</v>
      </c>
      <c r="F9" s="19">
        <f>'Д01'!F$29</f>
        <v>63.589999999999996</v>
      </c>
      <c r="G9" s="19">
        <f>'Д01'!G$29</f>
        <v>204.03</v>
      </c>
      <c r="H9" s="19">
        <f>'Д01'!H$29</f>
        <v>1628.63</v>
      </c>
      <c r="I9" s="20"/>
    </row>
    <row r="10" spans="2:9" ht="12.75">
      <c r="B10" s="25"/>
      <c r="C10" s="26">
        <f>'Д02'!$D$5</f>
        <v>2</v>
      </c>
      <c r="D10" s="19">
        <f>'Д02'!D$29</f>
        <v>1315</v>
      </c>
      <c r="E10" s="19">
        <f>'Д02'!E$29</f>
        <v>55.36</v>
      </c>
      <c r="F10" s="19">
        <f>'Д02'!F$29</f>
        <v>57.129999999999995</v>
      </c>
      <c r="G10" s="19">
        <f>'Д02'!G$29</f>
        <v>198.92</v>
      </c>
      <c r="H10" s="19">
        <f>'Д02'!H$29</f>
        <v>1505.38</v>
      </c>
      <c r="I10" s="20"/>
    </row>
    <row r="11" spans="2:9" ht="12.75">
      <c r="B11" s="25"/>
      <c r="C11" s="26">
        <f>'Д03'!$D$5</f>
        <v>3</v>
      </c>
      <c r="D11" s="19">
        <f>'Д03'!D$29</f>
        <v>1370</v>
      </c>
      <c r="E11" s="19">
        <f>'Д03'!E$29</f>
        <v>70.11</v>
      </c>
      <c r="F11" s="19">
        <f>'Д03'!F$29</f>
        <v>70.62</v>
      </c>
      <c r="G11" s="19">
        <f>'Д03'!G$29</f>
        <v>138.76</v>
      </c>
      <c r="H11" s="19">
        <f>'Д03'!H$29</f>
        <v>1441.35</v>
      </c>
      <c r="I11" s="20"/>
    </row>
    <row r="12" spans="2:9" ht="12.75">
      <c r="B12" s="25"/>
      <c r="C12" s="26">
        <f>'Д04'!$D$5</f>
        <v>4</v>
      </c>
      <c r="D12" s="19">
        <f>'Д04'!D$29</f>
        <v>1280</v>
      </c>
      <c r="E12" s="19">
        <f>'Д04'!E$29</f>
        <v>61.05</v>
      </c>
      <c r="F12" s="19">
        <f>'Д04'!F$29</f>
        <v>38.440000000000005</v>
      </c>
      <c r="G12" s="19">
        <f>'Д04'!G$29</f>
        <v>176.84</v>
      </c>
      <c r="H12" s="19">
        <f>'Д04'!H$29</f>
        <v>1312.6000000000001</v>
      </c>
      <c r="I12" s="20"/>
    </row>
    <row r="13" spans="2:9" ht="12.75">
      <c r="B13" s="27"/>
      <c r="C13" s="26">
        <f>'Д05'!$D$5</f>
        <v>5</v>
      </c>
      <c r="D13" s="19">
        <f>'Д05'!D$29</f>
        <v>1375</v>
      </c>
      <c r="E13" s="19">
        <f>'Д05'!E$29</f>
        <v>40.53</v>
      </c>
      <c r="F13" s="19">
        <f>'Д05'!F$29</f>
        <v>52.480000000000004</v>
      </c>
      <c r="G13" s="19">
        <f>'Д05'!G$29</f>
        <v>178.26</v>
      </c>
      <c r="H13" s="19">
        <f>'Д05'!H$29</f>
        <v>1370.3000000000002</v>
      </c>
      <c r="I13" s="20"/>
    </row>
    <row r="14" spans="2:9" ht="12.75">
      <c r="B14" s="28">
        <f>'Д06'!D4</f>
        <v>2</v>
      </c>
      <c r="C14" s="29">
        <f>'Д06'!$D$5</f>
        <v>1</v>
      </c>
      <c r="D14" s="21">
        <f>'Д06'!D$29</f>
        <v>1535</v>
      </c>
      <c r="E14" s="21">
        <f>'Д06'!E$29</f>
        <v>58.28</v>
      </c>
      <c r="F14" s="21">
        <f>'Д06'!F$29</f>
        <v>52.53</v>
      </c>
      <c r="G14" s="21">
        <f>'Д06'!G$29</f>
        <v>193.56</v>
      </c>
      <c r="H14" s="21">
        <f>'Д06'!H$29</f>
        <v>1445.01</v>
      </c>
      <c r="I14" s="22"/>
    </row>
    <row r="15" spans="2:9" ht="12.75">
      <c r="B15" s="30"/>
      <c r="C15" s="29">
        <f>'Д07'!$D$5</f>
        <v>2</v>
      </c>
      <c r="D15" s="21">
        <f>'Д07'!D$29</f>
        <v>1265</v>
      </c>
      <c r="E15" s="21">
        <f>'Д07'!E$29</f>
        <v>55.55</v>
      </c>
      <c r="F15" s="21">
        <f>'Д07'!F$29</f>
        <v>33.58</v>
      </c>
      <c r="G15" s="21">
        <f>'Д07'!G$29</f>
        <v>144.95</v>
      </c>
      <c r="H15" s="21">
        <f>'Д07'!H$29</f>
        <v>1124.1399999999999</v>
      </c>
      <c r="I15" s="22"/>
    </row>
    <row r="16" spans="2:9" ht="12.75">
      <c r="B16" s="30"/>
      <c r="C16" s="29">
        <f>'Д08'!$D$5</f>
        <v>3</v>
      </c>
      <c r="D16" s="21">
        <f>'Д08'!D$29</f>
        <v>1265</v>
      </c>
      <c r="E16" s="21">
        <f>'Д08'!E$29</f>
        <v>40.040000000000006</v>
      </c>
      <c r="F16" s="21">
        <f>'Д08'!F$29</f>
        <v>45.4</v>
      </c>
      <c r="G16" s="21">
        <f>'Д08'!G$29</f>
        <v>165.65</v>
      </c>
      <c r="H16" s="21">
        <f>'Д08'!H$29</f>
        <v>1324.6999999999998</v>
      </c>
      <c r="I16" s="22"/>
    </row>
    <row r="17" spans="2:9" ht="12.75">
      <c r="B17" s="30"/>
      <c r="C17" s="29">
        <f>'Д09'!$D$5</f>
        <v>4</v>
      </c>
      <c r="D17" s="21">
        <f>'Д09'!D$29</f>
        <v>1380</v>
      </c>
      <c r="E17" s="21">
        <f>'Д09'!E$29</f>
        <v>54.49000000000001</v>
      </c>
      <c r="F17" s="21">
        <f>'Д09'!F$29</f>
        <v>47.72</v>
      </c>
      <c r="G17" s="21">
        <f>'Д09'!G$29</f>
        <v>200.37</v>
      </c>
      <c r="H17" s="21">
        <f>'Д09'!H$29</f>
        <v>1431.4499999999998</v>
      </c>
      <c r="I17" s="22"/>
    </row>
    <row r="18" spans="2:9" ht="12.75">
      <c r="B18" s="31"/>
      <c r="C18" s="29">
        <f>'Д10'!$D$5</f>
        <v>5</v>
      </c>
      <c r="D18" s="21">
        <f>'Д10'!D$29</f>
        <v>1375</v>
      </c>
      <c r="E18" s="21">
        <f>'Д10'!E$29</f>
        <v>63.31999999999999</v>
      </c>
      <c r="F18" s="21">
        <f>'Д10'!F$29</f>
        <v>51.21</v>
      </c>
      <c r="G18" s="21">
        <f>'Д10'!G$29</f>
        <v>185.39</v>
      </c>
      <c r="H18" s="21">
        <f>'Д10'!H$29</f>
        <v>1467.48</v>
      </c>
      <c r="I18" s="22"/>
    </row>
    <row r="19" spans="2:9" ht="12.75">
      <c r="B19" s="32">
        <f>'Д11'!D4</f>
        <v>3</v>
      </c>
      <c r="C19" s="26">
        <f>'Д11'!$D$5</f>
        <v>1</v>
      </c>
      <c r="D19" s="19">
        <f>'Д11'!D$29</f>
        <v>1370</v>
      </c>
      <c r="E19" s="19">
        <f>'Д11'!E$29</f>
        <v>58.83</v>
      </c>
      <c r="F19" s="19">
        <f>'Д11'!F$29</f>
        <v>45.61</v>
      </c>
      <c r="G19" s="19">
        <f>'Д11'!G$29</f>
        <v>218.55</v>
      </c>
      <c r="H19" s="19">
        <f>'Д11'!H$29</f>
        <v>1502.94</v>
      </c>
      <c r="I19" s="20"/>
    </row>
    <row r="20" spans="2:9" ht="12.75">
      <c r="B20" s="25"/>
      <c r="C20" s="26">
        <f>'Д12'!$D$5</f>
        <v>2</v>
      </c>
      <c r="D20" s="19">
        <f>'Д12'!D$29</f>
        <v>1265</v>
      </c>
      <c r="E20" s="19">
        <f>'Д12'!E$29</f>
        <v>37.010000000000005</v>
      </c>
      <c r="F20" s="19">
        <f>'Д12'!F$29</f>
        <v>43.54</v>
      </c>
      <c r="G20" s="19">
        <f>'Д12'!G$29</f>
        <v>156.94</v>
      </c>
      <c r="H20" s="19">
        <f>'Д12'!H$29</f>
        <v>1283.6200000000001</v>
      </c>
      <c r="I20" s="20"/>
    </row>
    <row r="21" spans="2:9" ht="12.75">
      <c r="B21" s="25"/>
      <c r="C21" s="26">
        <f>'Д13'!$D$5</f>
        <v>3</v>
      </c>
      <c r="D21" s="19">
        <f>'Д13'!D$29</f>
        <v>1325</v>
      </c>
      <c r="E21" s="19">
        <f>'Д13'!E$29</f>
        <v>35.660000000000004</v>
      </c>
      <c r="F21" s="19">
        <f>'Д13'!F$29</f>
        <v>38.11</v>
      </c>
      <c r="G21" s="19">
        <f>'Д13'!G$29</f>
        <v>171.75</v>
      </c>
      <c r="H21" s="19">
        <f>'Д13'!H$29</f>
        <v>1194.6399999999999</v>
      </c>
      <c r="I21" s="20"/>
    </row>
    <row r="22" spans="2:9" ht="12.75">
      <c r="B22" s="25"/>
      <c r="C22" s="26">
        <f>'Д14'!$D$5</f>
        <v>4</v>
      </c>
      <c r="D22" s="19">
        <f>'Д14'!D$29</f>
        <v>1315</v>
      </c>
      <c r="E22" s="19">
        <f>'Д14'!E$29</f>
        <v>61.47999999999999</v>
      </c>
      <c r="F22" s="19">
        <f>'Д14'!F$29</f>
        <v>52.849999999999994</v>
      </c>
      <c r="G22" s="19">
        <f>'Д14'!G$29</f>
        <v>197.96300000000002</v>
      </c>
      <c r="H22" s="19">
        <f>'Д14'!H$29</f>
        <v>1472.246</v>
      </c>
      <c r="I22" s="20"/>
    </row>
    <row r="23" spans="2:9" ht="12.75">
      <c r="B23" s="27"/>
      <c r="C23" s="26">
        <f>'Д15'!$D$5</f>
        <v>5</v>
      </c>
      <c r="D23" s="19">
        <f>'Д15'!D$29</f>
        <v>1275</v>
      </c>
      <c r="E23" s="19">
        <f>'Д15'!E$29</f>
        <v>63.33</v>
      </c>
      <c r="F23" s="19">
        <f>'Д15'!F$29</f>
        <v>54.260000000000005</v>
      </c>
      <c r="G23" s="19">
        <f>'Д15'!G$29</f>
        <v>166.17000000000002</v>
      </c>
      <c r="H23" s="19">
        <f>'Д15'!H$29</f>
        <v>1423.04</v>
      </c>
      <c r="I23" s="20"/>
    </row>
    <row r="24" spans="2:9" ht="12.75">
      <c r="B24" s="33">
        <f>'Д16'!D4</f>
        <v>4</v>
      </c>
      <c r="C24" s="34">
        <f>'Д16'!$D$5</f>
        <v>1</v>
      </c>
      <c r="D24" s="23">
        <f>'Д16'!D$29</f>
        <v>1380</v>
      </c>
      <c r="E24" s="23">
        <f>'Д16'!E$29</f>
        <v>54.03</v>
      </c>
      <c r="F24" s="23">
        <f>'Д16'!F$29</f>
        <v>30.08</v>
      </c>
      <c r="G24" s="23">
        <f>'Д16'!G$29</f>
        <v>177.03</v>
      </c>
      <c r="H24" s="23">
        <f>'Д16'!H$29</f>
        <v>1206.5900000000001</v>
      </c>
      <c r="I24" s="24"/>
    </row>
    <row r="25" spans="2:9" ht="12.75">
      <c r="B25" s="35"/>
      <c r="C25" s="34">
        <f>'Д17'!$D$5</f>
        <v>2</v>
      </c>
      <c r="D25" s="23">
        <f>'Д17'!D$29</f>
        <v>1292</v>
      </c>
      <c r="E25" s="23">
        <f>'Д17'!E$29</f>
        <v>38.1</v>
      </c>
      <c r="F25" s="23">
        <f>'Д17'!F$29</f>
        <v>38.95</v>
      </c>
      <c r="G25" s="23">
        <f>'Д17'!G$29</f>
        <v>179.12</v>
      </c>
      <c r="H25" s="23">
        <f>'Д17'!H$29</f>
        <v>1228.48</v>
      </c>
      <c r="I25" s="24"/>
    </row>
    <row r="26" spans="2:9" ht="12.75">
      <c r="B26" s="35"/>
      <c r="C26" s="34">
        <f>'Д18'!$D$5</f>
        <v>3</v>
      </c>
      <c r="D26" s="23">
        <f>'Д18'!D$29</f>
        <v>1215</v>
      </c>
      <c r="E26" s="23">
        <f>'Д18'!E$29</f>
        <v>57.166</v>
      </c>
      <c r="F26" s="23">
        <f>'Д18'!F$29</f>
        <v>47.156000000000006</v>
      </c>
      <c r="G26" s="23">
        <f>'Д18'!G$29</f>
        <v>179.42000000000002</v>
      </c>
      <c r="H26" s="23">
        <f>'Д18'!H$29</f>
        <v>1386.24</v>
      </c>
      <c r="I26" s="24"/>
    </row>
    <row r="27" spans="2:9" ht="12.75">
      <c r="B27" s="35"/>
      <c r="C27" s="34">
        <f>'Д19'!$D$5</f>
        <v>4</v>
      </c>
      <c r="D27" s="23">
        <f>'Д19'!D$29</f>
        <v>1225</v>
      </c>
      <c r="E27" s="23">
        <f>'Д19'!E$29</f>
        <v>45.7</v>
      </c>
      <c r="F27" s="23">
        <f>'Д19'!F$29</f>
        <v>33.730000000000004</v>
      </c>
      <c r="G27" s="23">
        <f>'Д19'!G$29</f>
        <v>177.85</v>
      </c>
      <c r="H27" s="23">
        <f>'Д19'!H$29</f>
        <v>1233.53</v>
      </c>
      <c r="I27" s="24"/>
    </row>
    <row r="28" spans="2:9" ht="12.75">
      <c r="B28" s="36"/>
      <c r="C28" s="34">
        <f>'Д20'!$D$5</f>
        <v>5</v>
      </c>
      <c r="D28" s="23">
        <f>'Д20'!D$29</f>
        <v>1325</v>
      </c>
      <c r="E28" s="23">
        <f>'Д20'!E$29</f>
        <v>54.540000000000006</v>
      </c>
      <c r="F28" s="23">
        <f>'Д20'!F$29</f>
        <v>62.489999999999995</v>
      </c>
      <c r="G28" s="23">
        <f>'Д20'!G$29</f>
        <v>172.51</v>
      </c>
      <c r="H28" s="23">
        <f>'Д20'!H$29</f>
        <v>1446.8</v>
      </c>
      <c r="I28" s="24"/>
    </row>
    <row r="29" spans="3:8" s="3" customFormat="1" ht="12.75">
      <c r="C29" s="3" t="s">
        <v>20</v>
      </c>
      <c r="D29" s="38">
        <f>SUM(D9:D28)</f>
        <v>26512</v>
      </c>
      <c r="E29" s="38">
        <f>SUM(E9:E28)</f>
        <v>1059.296</v>
      </c>
      <c r="F29" s="38">
        <f>SUM(F9:F28)</f>
        <v>959.4760000000001</v>
      </c>
      <c r="G29" s="38">
        <f>SUM(G9:G28)</f>
        <v>3584.0330000000004</v>
      </c>
      <c r="H29" s="38">
        <f>SUM(H9:H28)</f>
        <v>27429.166</v>
      </c>
    </row>
    <row r="30" spans="3:8" ht="12.75">
      <c r="C30" s="3" t="s">
        <v>21</v>
      </c>
      <c r="D30" s="38">
        <f>D29/20</f>
        <v>1325.6</v>
      </c>
      <c r="E30" s="38">
        <f>E29/20</f>
        <v>52.964800000000004</v>
      </c>
      <c r="F30" s="38">
        <f>F29/20</f>
        <v>47.973800000000004</v>
      </c>
      <c r="G30" s="38">
        <f>G29/20</f>
        <v>179.20165000000003</v>
      </c>
      <c r="H30" s="38">
        <f>H29/20</f>
        <v>1371.4583</v>
      </c>
    </row>
    <row r="31" ht="12.75">
      <c r="H31" s="40"/>
    </row>
    <row r="32" spans="4:8" ht="12.75">
      <c r="D32" s="42"/>
      <c r="E32" s="41"/>
      <c r="F32" s="41"/>
      <c r="G32" s="41"/>
      <c r="H32" s="41"/>
    </row>
  </sheetData>
  <sheetProtection/>
  <mergeCells count="6">
    <mergeCell ref="H7:H8"/>
    <mergeCell ref="I7:I8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B1:I33"/>
  <sheetViews>
    <sheetView zoomScalePageLayoutView="0" workbookViewId="0" topLeftCell="A1">
      <selection activeCell="C36" sqref="C36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4" width="10.625" style="1" customWidth="1"/>
    <col min="5" max="7" width="9.375" style="1" customWidth="1"/>
    <col min="8" max="8" width="11.125" style="1" customWidth="1"/>
    <col min="9" max="9" width="10.875" style="1" customWidth="1"/>
    <col min="10" max="10" width="2.75390625" style="1" customWidth="1"/>
    <col min="11" max="16384" width="9.125" style="1" customWidth="1"/>
  </cols>
  <sheetData>
    <row r="1" ht="12.75">
      <c r="D1" s="9" t="s">
        <v>86</v>
      </c>
    </row>
    <row r="3" spans="3:5" ht="12.75">
      <c r="C3" s="4" t="s">
        <v>3</v>
      </c>
      <c r="D3" s="18" t="str">
        <f>'Д01'!D3</f>
        <v>7-11 лет</v>
      </c>
      <c r="E3" s="2"/>
    </row>
    <row r="4" spans="3:5" ht="12.75">
      <c r="C4" s="4" t="s">
        <v>16</v>
      </c>
      <c r="D4" s="18">
        <f>'Д01'!D4</f>
        <v>1</v>
      </c>
      <c r="E4" s="2"/>
    </row>
    <row r="5" spans="3:7" ht="12.75">
      <c r="C5" s="4" t="s">
        <v>2</v>
      </c>
      <c r="D5" s="16">
        <v>3</v>
      </c>
      <c r="E5" s="2"/>
      <c r="F5" s="4"/>
      <c r="G5" s="2"/>
    </row>
    <row r="7" spans="2:9" ht="25.5" customHeight="1">
      <c r="B7" s="52" t="s">
        <v>5</v>
      </c>
      <c r="C7" s="52" t="s">
        <v>0</v>
      </c>
      <c r="D7" s="52" t="s">
        <v>9</v>
      </c>
      <c r="E7" s="52" t="s">
        <v>10</v>
      </c>
      <c r="F7" s="52"/>
      <c r="G7" s="52"/>
      <c r="H7" s="52" t="s">
        <v>17</v>
      </c>
      <c r="I7" s="52" t="s">
        <v>1</v>
      </c>
    </row>
    <row r="8" spans="2:9" ht="22.5" customHeight="1">
      <c r="B8" s="52"/>
      <c r="C8" s="52"/>
      <c r="D8" s="52"/>
      <c r="E8" s="6" t="s">
        <v>6</v>
      </c>
      <c r="F8" s="6" t="s">
        <v>7</v>
      </c>
      <c r="G8" s="6" t="s">
        <v>8</v>
      </c>
      <c r="H8" s="52"/>
      <c r="I8" s="52"/>
    </row>
    <row r="9" spans="2:9" ht="12.75">
      <c r="B9" s="51" t="s">
        <v>12</v>
      </c>
      <c r="C9" s="5"/>
      <c r="D9" s="12"/>
      <c r="E9" s="12"/>
      <c r="F9" s="12"/>
      <c r="G9" s="12"/>
      <c r="H9" s="12"/>
      <c r="I9" s="45"/>
    </row>
    <row r="10" spans="2:9" ht="12.75">
      <c r="B10" s="51"/>
      <c r="C10" s="43" t="s">
        <v>93</v>
      </c>
      <c r="D10" s="12">
        <v>150</v>
      </c>
      <c r="E10" s="12">
        <v>19.65</v>
      </c>
      <c r="F10" s="12">
        <v>23.1</v>
      </c>
      <c r="G10" s="12">
        <v>3.3</v>
      </c>
      <c r="H10" s="12">
        <v>299.85</v>
      </c>
      <c r="I10" s="45">
        <v>452</v>
      </c>
    </row>
    <row r="11" spans="2:9" ht="12.75">
      <c r="B11" s="51"/>
      <c r="C11" s="5" t="s">
        <v>94</v>
      </c>
      <c r="D11" s="12">
        <v>30</v>
      </c>
      <c r="E11" s="12">
        <v>2.16</v>
      </c>
      <c r="F11" s="12">
        <v>0.8</v>
      </c>
      <c r="G11" s="12">
        <v>14.7</v>
      </c>
      <c r="H11" s="12">
        <v>75.6</v>
      </c>
      <c r="I11" s="45">
        <v>121</v>
      </c>
    </row>
    <row r="12" spans="2:9" ht="12.75">
      <c r="B12" s="51"/>
      <c r="C12" s="5" t="s">
        <v>95</v>
      </c>
      <c r="D12" s="12">
        <v>200</v>
      </c>
      <c r="E12" s="12">
        <v>1.8</v>
      </c>
      <c r="F12" s="12">
        <v>1.2</v>
      </c>
      <c r="G12" s="12">
        <v>13.2</v>
      </c>
      <c r="H12" s="12">
        <v>69.9</v>
      </c>
      <c r="I12" s="45">
        <v>112</v>
      </c>
    </row>
    <row r="13" spans="2:9" ht="12.75">
      <c r="B13" s="51"/>
      <c r="C13" s="5" t="s">
        <v>96</v>
      </c>
      <c r="D13" s="12">
        <v>200</v>
      </c>
      <c r="E13" s="12">
        <v>5.2</v>
      </c>
      <c r="F13" s="12">
        <v>10</v>
      </c>
      <c r="G13" s="12">
        <v>19</v>
      </c>
      <c r="H13" s="12">
        <v>142</v>
      </c>
      <c r="I13" s="45"/>
    </row>
    <row r="14" spans="2:9" ht="12.75">
      <c r="B14" s="51"/>
      <c r="C14" s="5"/>
      <c r="D14" s="12"/>
      <c r="E14" s="12"/>
      <c r="F14" s="12"/>
      <c r="G14" s="12"/>
      <c r="H14" s="12"/>
      <c r="I14" s="45"/>
    </row>
    <row r="15" spans="2:9" ht="12.75">
      <c r="B15" s="51"/>
      <c r="C15" s="5"/>
      <c r="D15" s="12"/>
      <c r="E15" s="12"/>
      <c r="F15" s="12"/>
      <c r="G15" s="12"/>
      <c r="H15" s="12"/>
      <c r="I15" s="45"/>
    </row>
    <row r="16" spans="2:9" ht="12.75">
      <c r="B16" s="51"/>
      <c r="C16" s="5"/>
      <c r="D16" s="12"/>
      <c r="E16" s="12"/>
      <c r="F16" s="12"/>
      <c r="G16" s="12"/>
      <c r="H16" s="12"/>
      <c r="I16" s="45"/>
    </row>
    <row r="17" spans="2:9" ht="12.75">
      <c r="B17" s="8" t="s">
        <v>11</v>
      </c>
      <c r="C17" s="7"/>
      <c r="D17" s="13">
        <f>SUM(D9:D16)</f>
        <v>580</v>
      </c>
      <c r="E17" s="13">
        <f>SUM(E9:E16)</f>
        <v>28.81</v>
      </c>
      <c r="F17" s="13">
        <f>SUM(F9:F16)</f>
        <v>35.1</v>
      </c>
      <c r="G17" s="13">
        <f>SUM(G9:G16)</f>
        <v>50.2</v>
      </c>
      <c r="H17" s="14">
        <f>SUM(H9:H16)</f>
        <v>587.35</v>
      </c>
      <c r="I17" s="11"/>
    </row>
    <row r="18" spans="2:9" ht="12.75">
      <c r="B18" s="51" t="s">
        <v>13</v>
      </c>
      <c r="C18" s="5"/>
      <c r="D18" s="12"/>
      <c r="E18" s="12"/>
      <c r="F18" s="12"/>
      <c r="G18" s="12"/>
      <c r="H18" s="12"/>
      <c r="I18" s="45"/>
    </row>
    <row r="19" spans="2:9" ht="12.75">
      <c r="B19" s="51"/>
      <c r="C19" s="5" t="s">
        <v>68</v>
      </c>
      <c r="D19" s="12">
        <v>60</v>
      </c>
      <c r="E19" s="12">
        <v>0.78</v>
      </c>
      <c r="F19" s="12">
        <v>6.12</v>
      </c>
      <c r="G19" s="12">
        <v>5.52</v>
      </c>
      <c r="H19" s="12">
        <v>79.5</v>
      </c>
      <c r="I19" s="45">
        <v>132</v>
      </c>
    </row>
    <row r="20" spans="2:9" ht="12.75">
      <c r="B20" s="51"/>
      <c r="C20" s="5" t="s">
        <v>30</v>
      </c>
      <c r="D20" s="12">
        <v>200</v>
      </c>
      <c r="E20" s="12">
        <v>9</v>
      </c>
      <c r="F20" s="12">
        <v>5.6</v>
      </c>
      <c r="G20" s="12">
        <v>13.8</v>
      </c>
      <c r="H20" s="12">
        <v>141</v>
      </c>
      <c r="I20" s="45">
        <v>34</v>
      </c>
    </row>
    <row r="21" spans="2:9" ht="12.75">
      <c r="B21" s="51"/>
      <c r="C21" s="5" t="s">
        <v>31</v>
      </c>
      <c r="D21" s="12">
        <v>95</v>
      </c>
      <c r="E21" s="12">
        <v>23.65</v>
      </c>
      <c r="F21" s="12">
        <v>16.15</v>
      </c>
      <c r="G21" s="12">
        <v>0.57</v>
      </c>
      <c r="H21" s="12">
        <v>242.53</v>
      </c>
      <c r="I21" s="45">
        <v>82</v>
      </c>
    </row>
    <row r="22" spans="2:9" ht="12.75">
      <c r="B22" s="51"/>
      <c r="C22" s="5" t="s">
        <v>32</v>
      </c>
      <c r="D22" s="12">
        <v>150</v>
      </c>
      <c r="E22" s="12">
        <v>2.4</v>
      </c>
      <c r="F22" s="12">
        <v>6.9</v>
      </c>
      <c r="G22" s="12">
        <v>14.1</v>
      </c>
      <c r="H22" s="12">
        <v>128.85</v>
      </c>
      <c r="I22" s="45">
        <v>22</v>
      </c>
    </row>
    <row r="23" spans="2:9" ht="12.75">
      <c r="B23" s="51"/>
      <c r="C23" s="5" t="s">
        <v>23</v>
      </c>
      <c r="D23" s="12">
        <v>45</v>
      </c>
      <c r="E23" s="12">
        <v>3.19</v>
      </c>
      <c r="F23" s="12">
        <v>0.31</v>
      </c>
      <c r="G23" s="12">
        <v>19.89</v>
      </c>
      <c r="H23" s="12">
        <v>108</v>
      </c>
      <c r="I23" s="45">
        <v>119</v>
      </c>
    </row>
    <row r="24" spans="2:9" ht="12.75">
      <c r="B24" s="51"/>
      <c r="C24" s="5" t="s">
        <v>24</v>
      </c>
      <c r="D24" s="12">
        <v>40</v>
      </c>
      <c r="E24" s="12">
        <v>2.28</v>
      </c>
      <c r="F24" s="12">
        <v>0.44</v>
      </c>
      <c r="G24" s="12">
        <v>14.88</v>
      </c>
      <c r="H24" s="12">
        <v>72.52</v>
      </c>
      <c r="I24" s="45">
        <v>120</v>
      </c>
    </row>
    <row r="25" spans="2:9" ht="25.5">
      <c r="B25" s="51"/>
      <c r="C25" s="5" t="s">
        <v>39</v>
      </c>
      <c r="D25" s="12">
        <v>200</v>
      </c>
      <c r="E25" s="12">
        <v>0</v>
      </c>
      <c r="F25" s="12">
        <v>0</v>
      </c>
      <c r="G25" s="12">
        <v>19.8</v>
      </c>
      <c r="H25" s="12">
        <v>81.6</v>
      </c>
      <c r="I25" s="48">
        <v>95</v>
      </c>
    </row>
    <row r="26" spans="2:9" ht="12.75">
      <c r="B26" s="51"/>
      <c r="C26" s="5"/>
      <c r="D26" s="12"/>
      <c r="E26" s="12"/>
      <c r="F26" s="12"/>
      <c r="G26" s="12"/>
      <c r="H26" s="12"/>
      <c r="I26" s="45"/>
    </row>
    <row r="27" spans="2:9" ht="12.75">
      <c r="B27" s="51"/>
      <c r="C27" s="5"/>
      <c r="D27" s="12"/>
      <c r="E27" s="12"/>
      <c r="F27" s="12"/>
      <c r="G27" s="12"/>
      <c r="H27" s="12"/>
      <c r="I27" s="45"/>
    </row>
    <row r="28" spans="2:9" ht="12.75">
      <c r="B28" s="8" t="s">
        <v>14</v>
      </c>
      <c r="C28" s="7"/>
      <c r="D28" s="14">
        <f>SUM(D18:D27)</f>
        <v>790</v>
      </c>
      <c r="E28" s="14">
        <f>SUM(E18:E27)</f>
        <v>41.3</v>
      </c>
      <c r="F28" s="14">
        <f>SUM(F18:F27)</f>
        <v>35.519999999999996</v>
      </c>
      <c r="G28" s="14">
        <f>SUM(G18:G27)</f>
        <v>88.56</v>
      </c>
      <c r="H28" s="14">
        <f>SUM(H18:H27)</f>
        <v>854</v>
      </c>
      <c r="I28" s="11"/>
    </row>
    <row r="29" spans="2:9" ht="12.75">
      <c r="B29" s="8" t="s">
        <v>15</v>
      </c>
      <c r="C29" s="7"/>
      <c r="D29" s="14">
        <f>D17+D28</f>
        <v>1370</v>
      </c>
      <c r="E29" s="14">
        <f>E17+E28</f>
        <v>70.11</v>
      </c>
      <c r="F29" s="14">
        <f>F17+F28</f>
        <v>70.62</v>
      </c>
      <c r="G29" s="14">
        <f>G17+G28</f>
        <v>138.76</v>
      </c>
      <c r="H29" s="14">
        <f>H17+H28</f>
        <v>1441.35</v>
      </c>
      <c r="I29" s="11"/>
    </row>
    <row r="31" ht="12.75">
      <c r="H31" s="40"/>
    </row>
    <row r="32" spans="4:8" ht="12.75">
      <c r="D32" s="39"/>
      <c r="E32" s="39"/>
      <c r="F32" s="39"/>
      <c r="G32" s="39"/>
      <c r="H32" s="39"/>
    </row>
    <row r="33" spans="4:8" ht="12.75">
      <c r="D33" s="42"/>
      <c r="E33" s="41"/>
      <c r="F33" s="41"/>
      <c r="G33" s="41"/>
      <c r="H33" s="41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B1:I33"/>
  <sheetViews>
    <sheetView zoomScalePageLayoutView="0" workbookViewId="0" topLeftCell="A1">
      <selection activeCell="I10" sqref="I10:I26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4.25390625" style="1" customWidth="1"/>
    <col min="4" max="4" width="10.875" style="1" customWidth="1"/>
    <col min="5" max="7" width="9.375" style="1" customWidth="1"/>
    <col min="8" max="8" width="11.125" style="1" customWidth="1"/>
    <col min="9" max="9" width="10.375" style="1" customWidth="1"/>
    <col min="10" max="10" width="2.75390625" style="1" customWidth="1"/>
    <col min="11" max="16384" width="9.125" style="1" customWidth="1"/>
  </cols>
  <sheetData>
    <row r="1" ht="12.75">
      <c r="D1" s="9" t="s">
        <v>86</v>
      </c>
    </row>
    <row r="3" spans="3:5" ht="12.75">
      <c r="C3" s="4" t="s">
        <v>3</v>
      </c>
      <c r="D3" s="18" t="str">
        <f>'Д01'!D3</f>
        <v>7-11 лет</v>
      </c>
      <c r="E3" s="2"/>
    </row>
    <row r="4" spans="3:5" ht="12.75">
      <c r="C4" s="4" t="s">
        <v>16</v>
      </c>
      <c r="D4" s="18">
        <f>'Д01'!D4</f>
        <v>1</v>
      </c>
      <c r="E4" s="2"/>
    </row>
    <row r="5" spans="3:7" ht="12.75">
      <c r="C5" s="4" t="s">
        <v>2</v>
      </c>
      <c r="D5" s="16">
        <v>4</v>
      </c>
      <c r="E5" s="2"/>
      <c r="F5" s="4"/>
      <c r="G5" s="2"/>
    </row>
    <row r="7" spans="2:9" ht="25.5" customHeight="1">
      <c r="B7" s="52" t="s">
        <v>5</v>
      </c>
      <c r="C7" s="52" t="s">
        <v>0</v>
      </c>
      <c r="D7" s="52" t="s">
        <v>9</v>
      </c>
      <c r="E7" s="52" t="s">
        <v>10</v>
      </c>
      <c r="F7" s="52"/>
      <c r="G7" s="52"/>
      <c r="H7" s="52" t="s">
        <v>17</v>
      </c>
      <c r="I7" s="52" t="s">
        <v>1</v>
      </c>
    </row>
    <row r="8" spans="2:9" ht="22.5" customHeight="1">
      <c r="B8" s="52"/>
      <c r="C8" s="52"/>
      <c r="D8" s="52"/>
      <c r="E8" s="6" t="s">
        <v>6</v>
      </c>
      <c r="F8" s="6" t="s">
        <v>7</v>
      </c>
      <c r="G8" s="6" t="s">
        <v>8</v>
      </c>
      <c r="H8" s="52"/>
      <c r="I8" s="52"/>
    </row>
    <row r="9" spans="2:9" ht="12.75">
      <c r="B9" s="51" t="s">
        <v>12</v>
      </c>
      <c r="C9" s="5"/>
      <c r="D9" s="12"/>
      <c r="E9" s="12"/>
      <c r="F9" s="12"/>
      <c r="G9" s="12"/>
      <c r="H9" s="12"/>
      <c r="I9" s="10"/>
    </row>
    <row r="10" spans="2:9" ht="25.5">
      <c r="B10" s="51"/>
      <c r="C10" s="5" t="s">
        <v>97</v>
      </c>
      <c r="D10" s="12">
        <v>150</v>
      </c>
      <c r="E10" s="12">
        <v>20.59</v>
      </c>
      <c r="F10" s="12">
        <v>8.88</v>
      </c>
      <c r="G10" s="12">
        <v>29.58</v>
      </c>
      <c r="H10" s="12">
        <v>280.5</v>
      </c>
      <c r="I10" s="48">
        <v>198</v>
      </c>
    </row>
    <row r="11" spans="2:9" ht="12.75">
      <c r="B11" s="51"/>
      <c r="C11" s="5" t="s">
        <v>27</v>
      </c>
      <c r="D11" s="12">
        <v>15</v>
      </c>
      <c r="E11" s="12">
        <v>3.66</v>
      </c>
      <c r="F11" s="12">
        <v>3.54</v>
      </c>
      <c r="G11" s="12">
        <v>0</v>
      </c>
      <c r="H11" s="12">
        <v>46.5</v>
      </c>
      <c r="I11" s="49">
        <v>1</v>
      </c>
    </row>
    <row r="12" spans="2:9" ht="12.75">
      <c r="B12" s="51"/>
      <c r="C12" s="5" t="s">
        <v>94</v>
      </c>
      <c r="D12" s="12">
        <v>30</v>
      </c>
      <c r="E12" s="12">
        <v>2.16</v>
      </c>
      <c r="F12" s="12">
        <v>0.81</v>
      </c>
      <c r="G12" s="12">
        <v>14.73</v>
      </c>
      <c r="H12" s="12">
        <v>75.6</v>
      </c>
      <c r="I12" s="48">
        <v>121</v>
      </c>
    </row>
    <row r="13" spans="2:9" ht="12.75">
      <c r="B13" s="51"/>
      <c r="C13" s="5" t="s">
        <v>98</v>
      </c>
      <c r="D13" s="12">
        <v>200</v>
      </c>
      <c r="E13" s="12">
        <v>0.2</v>
      </c>
      <c r="F13" s="12">
        <v>0</v>
      </c>
      <c r="G13" s="12">
        <v>11</v>
      </c>
      <c r="H13" s="12">
        <v>45.6</v>
      </c>
      <c r="I13" s="48">
        <v>113</v>
      </c>
    </row>
    <row r="14" spans="2:9" ht="12.75">
      <c r="B14" s="51"/>
      <c r="C14" s="5" t="s">
        <v>99</v>
      </c>
      <c r="D14" s="12">
        <v>100</v>
      </c>
      <c r="E14" s="12">
        <v>0.8</v>
      </c>
      <c r="F14" s="12">
        <v>0</v>
      </c>
      <c r="G14" s="12">
        <v>9.9</v>
      </c>
      <c r="H14" s="12">
        <v>43</v>
      </c>
      <c r="I14" s="48">
        <v>27</v>
      </c>
    </row>
    <row r="15" spans="2:9" ht="12.75">
      <c r="B15" s="51"/>
      <c r="C15" s="5"/>
      <c r="D15" s="12"/>
      <c r="E15" s="12"/>
      <c r="F15" s="12"/>
      <c r="G15" s="12"/>
      <c r="H15" s="12"/>
      <c r="I15" s="48"/>
    </row>
    <row r="16" spans="2:9" ht="12.75">
      <c r="B16" s="51"/>
      <c r="C16" s="5"/>
      <c r="D16" s="12"/>
      <c r="E16" s="12"/>
      <c r="F16" s="12"/>
      <c r="G16" s="12"/>
      <c r="H16" s="12"/>
      <c r="I16" s="48"/>
    </row>
    <row r="17" spans="2:9" ht="12.75">
      <c r="B17" s="8" t="s">
        <v>11</v>
      </c>
      <c r="C17" s="7"/>
      <c r="D17" s="13">
        <f>SUM(D9:D16)</f>
        <v>495</v>
      </c>
      <c r="E17" s="13">
        <f>SUM(E9:E16)</f>
        <v>27.41</v>
      </c>
      <c r="F17" s="13">
        <f>SUM(F9:F16)</f>
        <v>13.230000000000002</v>
      </c>
      <c r="G17" s="13">
        <f>SUM(G9:G16)</f>
        <v>65.21000000000001</v>
      </c>
      <c r="H17" s="14">
        <f>SUM(H9:H16)</f>
        <v>491.20000000000005</v>
      </c>
      <c r="I17" s="50"/>
    </row>
    <row r="18" spans="2:9" ht="12.75">
      <c r="B18" s="51" t="s">
        <v>13</v>
      </c>
      <c r="C18" s="5"/>
      <c r="D18" s="12"/>
      <c r="E18" s="12"/>
      <c r="F18" s="12"/>
      <c r="G18" s="12"/>
      <c r="H18" s="12"/>
      <c r="I18" s="48"/>
    </row>
    <row r="19" spans="2:9" ht="12.75">
      <c r="B19" s="51"/>
      <c r="C19" s="5" t="s">
        <v>33</v>
      </c>
      <c r="D19" s="12">
        <v>60</v>
      </c>
      <c r="E19" s="12">
        <v>1.2</v>
      </c>
      <c r="F19" s="12">
        <v>4.26</v>
      </c>
      <c r="G19" s="12">
        <v>6.18</v>
      </c>
      <c r="H19" s="12">
        <v>67.92</v>
      </c>
      <c r="I19" s="48">
        <v>13</v>
      </c>
    </row>
    <row r="20" spans="2:9" ht="12.75">
      <c r="B20" s="51"/>
      <c r="C20" s="5" t="s">
        <v>34</v>
      </c>
      <c r="D20" s="12">
        <v>200</v>
      </c>
      <c r="E20" s="12">
        <v>6.2</v>
      </c>
      <c r="F20" s="12">
        <v>7.2</v>
      </c>
      <c r="G20" s="12">
        <v>9.2</v>
      </c>
      <c r="H20" s="12">
        <v>127.8</v>
      </c>
      <c r="I20" s="48">
        <v>31</v>
      </c>
    </row>
    <row r="21" spans="2:9" ht="12.75">
      <c r="B21" s="51"/>
      <c r="C21" s="5" t="s">
        <v>35</v>
      </c>
      <c r="D21" s="12">
        <v>90</v>
      </c>
      <c r="E21" s="12">
        <v>16.65</v>
      </c>
      <c r="F21" s="12">
        <v>8.01</v>
      </c>
      <c r="G21" s="12">
        <v>4.86</v>
      </c>
      <c r="H21" s="12">
        <v>158.22</v>
      </c>
      <c r="I21" s="48">
        <v>126</v>
      </c>
    </row>
    <row r="22" spans="2:9" ht="12.75">
      <c r="B22" s="51"/>
      <c r="C22" s="5" t="s">
        <v>58</v>
      </c>
      <c r="D22" s="12">
        <v>150</v>
      </c>
      <c r="E22" s="12">
        <v>4</v>
      </c>
      <c r="F22" s="12">
        <v>4.99</v>
      </c>
      <c r="G22" s="12">
        <v>40.5</v>
      </c>
      <c r="H22" s="12">
        <v>222</v>
      </c>
      <c r="I22" s="48">
        <v>53</v>
      </c>
    </row>
    <row r="23" spans="2:9" ht="12.75">
      <c r="B23" s="51"/>
      <c r="C23" s="5" t="s">
        <v>23</v>
      </c>
      <c r="D23" s="12">
        <v>45</v>
      </c>
      <c r="E23" s="12">
        <v>3.19</v>
      </c>
      <c r="F23" s="12">
        <v>0.31</v>
      </c>
      <c r="G23" s="12">
        <v>19.89</v>
      </c>
      <c r="H23" s="12">
        <v>108</v>
      </c>
      <c r="I23" s="48">
        <v>119</v>
      </c>
    </row>
    <row r="24" spans="2:9" ht="12.75">
      <c r="B24" s="51"/>
      <c r="C24" s="5" t="s">
        <v>24</v>
      </c>
      <c r="D24" s="12">
        <v>40</v>
      </c>
      <c r="E24" s="12">
        <v>2.28</v>
      </c>
      <c r="F24" s="12">
        <v>0.44</v>
      </c>
      <c r="G24" s="12">
        <v>14.88</v>
      </c>
      <c r="H24" s="12">
        <v>72.52</v>
      </c>
      <c r="I24" s="48">
        <v>120</v>
      </c>
    </row>
    <row r="25" spans="2:9" ht="25.5">
      <c r="B25" s="51"/>
      <c r="C25" s="5" t="s">
        <v>37</v>
      </c>
      <c r="D25" s="12">
        <v>200</v>
      </c>
      <c r="E25" s="12">
        <v>0.12</v>
      </c>
      <c r="F25" s="12">
        <v>0</v>
      </c>
      <c r="G25" s="12">
        <v>16.12</v>
      </c>
      <c r="H25" s="12">
        <v>64.94</v>
      </c>
      <c r="I25" s="48">
        <v>155</v>
      </c>
    </row>
    <row r="26" spans="2:9" ht="12.75">
      <c r="B26" s="51"/>
      <c r="C26" s="5"/>
      <c r="D26" s="12"/>
      <c r="E26" s="12"/>
      <c r="F26" s="12"/>
      <c r="G26" s="12"/>
      <c r="H26" s="12"/>
      <c r="I26" s="48"/>
    </row>
    <row r="27" spans="2:9" ht="12.75">
      <c r="B27" s="51"/>
      <c r="C27" s="5"/>
      <c r="D27" s="12"/>
      <c r="E27" s="12"/>
      <c r="F27" s="12"/>
      <c r="G27" s="12"/>
      <c r="H27" s="12"/>
      <c r="I27" s="10"/>
    </row>
    <row r="28" spans="2:9" ht="12.75">
      <c r="B28" s="8" t="s">
        <v>14</v>
      </c>
      <c r="C28" s="7"/>
      <c r="D28" s="14">
        <f>SUM(D18:D27)</f>
        <v>785</v>
      </c>
      <c r="E28" s="14">
        <f>SUM(E18:E27)</f>
        <v>33.63999999999999</v>
      </c>
      <c r="F28" s="14">
        <f>SUM(F18:F27)</f>
        <v>25.21</v>
      </c>
      <c r="G28" s="14">
        <f>SUM(G18:G27)</f>
        <v>111.63</v>
      </c>
      <c r="H28" s="14">
        <f>SUM(H18:H27)</f>
        <v>821.4000000000001</v>
      </c>
      <c r="I28" s="11"/>
    </row>
    <row r="29" spans="2:9" ht="12.75">
      <c r="B29" s="8" t="s">
        <v>15</v>
      </c>
      <c r="C29" s="7"/>
      <c r="D29" s="14">
        <f>D17+D28</f>
        <v>1280</v>
      </c>
      <c r="E29" s="14">
        <f>E17+E28</f>
        <v>61.05</v>
      </c>
      <c r="F29" s="14">
        <f>F17+F28</f>
        <v>38.440000000000005</v>
      </c>
      <c r="G29" s="14">
        <f>G17+G28</f>
        <v>176.84</v>
      </c>
      <c r="H29" s="14">
        <f>H17+H28</f>
        <v>1312.6000000000001</v>
      </c>
      <c r="I29" s="11"/>
    </row>
    <row r="31" ht="12.75">
      <c r="H31" s="40"/>
    </row>
    <row r="32" spans="4:8" ht="12.75">
      <c r="D32" s="39"/>
      <c r="E32" s="39"/>
      <c r="F32" s="39"/>
      <c r="G32" s="39"/>
      <c r="H32" s="39"/>
    </row>
    <row r="33" spans="4:8" ht="12.75">
      <c r="D33" s="42"/>
      <c r="E33" s="41"/>
      <c r="F33" s="41"/>
      <c r="G33" s="41"/>
      <c r="H33" s="41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B1:I33"/>
  <sheetViews>
    <sheetView zoomScalePageLayoutView="0" workbookViewId="0" topLeftCell="A1">
      <selection activeCell="M22" sqref="M22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4" width="10.625" style="1" customWidth="1"/>
    <col min="5" max="7" width="9.375" style="1" customWidth="1"/>
    <col min="8" max="8" width="11.125" style="1" customWidth="1"/>
    <col min="9" max="9" width="11.00390625" style="1" customWidth="1"/>
    <col min="10" max="10" width="2.75390625" style="1" customWidth="1"/>
    <col min="11" max="16384" width="9.125" style="1" customWidth="1"/>
  </cols>
  <sheetData>
    <row r="1" ht="12.75">
      <c r="D1" s="9" t="s">
        <v>86</v>
      </c>
    </row>
    <row r="3" spans="3:5" ht="12.75">
      <c r="C3" s="4" t="s">
        <v>3</v>
      </c>
      <c r="D3" s="18" t="str">
        <f>'Д01'!D3</f>
        <v>7-11 лет</v>
      </c>
      <c r="E3" s="2"/>
    </row>
    <row r="4" spans="3:5" ht="12.75">
      <c r="C4" s="4" t="s">
        <v>16</v>
      </c>
      <c r="D4" s="18">
        <f>'Д01'!D4</f>
        <v>1</v>
      </c>
      <c r="E4" s="2"/>
    </row>
    <row r="5" spans="3:7" ht="12.75">
      <c r="C5" s="4" t="s">
        <v>2</v>
      </c>
      <c r="D5" s="16">
        <v>5</v>
      </c>
      <c r="E5" s="2"/>
      <c r="F5" s="4"/>
      <c r="G5" s="2"/>
    </row>
    <row r="7" spans="2:9" ht="25.5" customHeight="1">
      <c r="B7" s="52" t="s">
        <v>5</v>
      </c>
      <c r="C7" s="52" t="s">
        <v>0</v>
      </c>
      <c r="D7" s="52" t="s">
        <v>9</v>
      </c>
      <c r="E7" s="52" t="s">
        <v>10</v>
      </c>
      <c r="F7" s="52"/>
      <c r="G7" s="52"/>
      <c r="H7" s="52" t="s">
        <v>17</v>
      </c>
      <c r="I7" s="52" t="s">
        <v>1</v>
      </c>
    </row>
    <row r="8" spans="2:9" ht="22.5" customHeight="1">
      <c r="B8" s="52"/>
      <c r="C8" s="52"/>
      <c r="D8" s="52"/>
      <c r="E8" s="6" t="s">
        <v>6</v>
      </c>
      <c r="F8" s="6" t="s">
        <v>7</v>
      </c>
      <c r="G8" s="6" t="s">
        <v>8</v>
      </c>
      <c r="H8" s="52"/>
      <c r="I8" s="52"/>
    </row>
    <row r="9" spans="2:9" ht="12.75">
      <c r="B9" s="51" t="s">
        <v>12</v>
      </c>
      <c r="C9" s="5"/>
      <c r="D9" s="12"/>
      <c r="E9" s="12"/>
      <c r="F9" s="12"/>
      <c r="G9" s="12"/>
      <c r="H9" s="12"/>
      <c r="I9" s="10"/>
    </row>
    <row r="10" spans="2:9" ht="12.75">
      <c r="B10" s="51"/>
      <c r="C10" s="43" t="s">
        <v>82</v>
      </c>
      <c r="D10" s="12">
        <v>200</v>
      </c>
      <c r="E10" s="12">
        <v>6.4</v>
      </c>
      <c r="F10" s="12">
        <v>5.2</v>
      </c>
      <c r="G10" s="12">
        <v>18</v>
      </c>
      <c r="H10" s="12">
        <v>144.8</v>
      </c>
      <c r="I10" s="45">
        <v>44</v>
      </c>
    </row>
    <row r="11" spans="2:9" ht="12.75">
      <c r="B11" s="51"/>
      <c r="C11" s="5" t="s">
        <v>72</v>
      </c>
      <c r="D11" s="12">
        <v>10</v>
      </c>
      <c r="E11" s="12">
        <v>0.08</v>
      </c>
      <c r="F11" s="12">
        <v>7.2</v>
      </c>
      <c r="G11" s="12">
        <v>0.13</v>
      </c>
      <c r="H11" s="12">
        <v>65.4</v>
      </c>
      <c r="I11" s="46">
        <v>2</v>
      </c>
    </row>
    <row r="12" spans="2:9" ht="12.75">
      <c r="B12" s="51"/>
      <c r="C12" s="5" t="s">
        <v>23</v>
      </c>
      <c r="D12" s="12">
        <v>30</v>
      </c>
      <c r="E12" s="12">
        <v>2.13</v>
      </c>
      <c r="F12" s="12">
        <v>0.21</v>
      </c>
      <c r="G12" s="12">
        <v>13.26</v>
      </c>
      <c r="H12" s="12">
        <v>72</v>
      </c>
      <c r="I12" s="45">
        <v>119</v>
      </c>
    </row>
    <row r="13" spans="2:9" ht="12.75">
      <c r="B13" s="51"/>
      <c r="C13" s="5" t="s">
        <v>81</v>
      </c>
      <c r="D13" s="12">
        <v>200</v>
      </c>
      <c r="E13" s="12">
        <v>0.4</v>
      </c>
      <c r="F13" s="12">
        <v>0.6</v>
      </c>
      <c r="G13" s="12">
        <v>17.8</v>
      </c>
      <c r="H13" s="12">
        <v>78.6</v>
      </c>
      <c r="I13" s="45">
        <v>160</v>
      </c>
    </row>
    <row r="14" spans="2:9" ht="12.75">
      <c r="B14" s="51"/>
      <c r="C14" s="5" t="s">
        <v>75</v>
      </c>
      <c r="D14" s="12">
        <v>100</v>
      </c>
      <c r="E14" s="12">
        <v>0.4</v>
      </c>
      <c r="F14" s="12">
        <v>0.3</v>
      </c>
      <c r="G14" s="12">
        <v>8.2</v>
      </c>
      <c r="H14" s="12">
        <v>36.6</v>
      </c>
      <c r="I14" s="45">
        <v>25</v>
      </c>
    </row>
    <row r="15" spans="2:9" ht="12.75">
      <c r="B15" s="51"/>
      <c r="C15" s="5" t="s">
        <v>112</v>
      </c>
      <c r="D15" s="12">
        <v>50</v>
      </c>
      <c r="E15" s="12">
        <f>5.4/2</f>
        <v>2.7</v>
      </c>
      <c r="F15" s="12">
        <f>6.6/2</f>
        <v>3.3</v>
      </c>
      <c r="G15" s="12">
        <f>58.5/2</f>
        <v>29.25</v>
      </c>
      <c r="H15" s="12">
        <f>315/2</f>
        <v>157.5</v>
      </c>
      <c r="I15" s="45">
        <v>162</v>
      </c>
    </row>
    <row r="16" spans="2:9" ht="12.75">
      <c r="B16" s="51"/>
      <c r="C16" s="5"/>
      <c r="D16" s="12"/>
      <c r="E16" s="12"/>
      <c r="F16" s="12"/>
      <c r="G16" s="12"/>
      <c r="H16" s="12"/>
      <c r="I16" s="45"/>
    </row>
    <row r="17" spans="2:9" ht="12.75">
      <c r="B17" s="8" t="s">
        <v>11</v>
      </c>
      <c r="C17" s="7"/>
      <c r="D17" s="13">
        <f>SUM(D9:D16)</f>
        <v>590</v>
      </c>
      <c r="E17" s="13">
        <f>SUM(E9:E16)</f>
        <v>12.11</v>
      </c>
      <c r="F17" s="13">
        <f>SUM(F9:F16)</f>
        <v>16.810000000000002</v>
      </c>
      <c r="G17" s="13">
        <f>SUM(G9:G16)</f>
        <v>86.64</v>
      </c>
      <c r="H17" s="14">
        <f>SUM(H9:H16)</f>
        <v>554.9000000000001</v>
      </c>
      <c r="I17" s="11"/>
    </row>
    <row r="18" spans="2:9" ht="12.75">
      <c r="B18" s="51" t="s">
        <v>13</v>
      </c>
      <c r="C18" s="5"/>
      <c r="D18" s="12"/>
      <c r="E18" s="12"/>
      <c r="F18" s="12"/>
      <c r="G18" s="12"/>
      <c r="H18" s="12"/>
      <c r="I18" s="45"/>
    </row>
    <row r="19" spans="2:9" ht="12.75">
      <c r="B19" s="51"/>
      <c r="C19" s="5" t="s">
        <v>100</v>
      </c>
      <c r="D19" s="12">
        <v>60</v>
      </c>
      <c r="E19" s="12">
        <v>0.4</v>
      </c>
      <c r="F19" s="12">
        <v>0.06</v>
      </c>
      <c r="G19" s="12">
        <v>1.02</v>
      </c>
      <c r="H19" s="12">
        <v>6.18</v>
      </c>
      <c r="I19" s="45">
        <v>28</v>
      </c>
    </row>
    <row r="20" spans="2:9" ht="12.75">
      <c r="B20" s="51"/>
      <c r="C20" s="5" t="s">
        <v>38</v>
      </c>
      <c r="D20" s="12">
        <v>200</v>
      </c>
      <c r="E20" s="12">
        <v>6</v>
      </c>
      <c r="F20" s="12">
        <v>5.4</v>
      </c>
      <c r="G20" s="12">
        <v>10.8</v>
      </c>
      <c r="H20" s="12">
        <v>115.6</v>
      </c>
      <c r="I20" s="45">
        <v>37</v>
      </c>
    </row>
    <row r="21" spans="2:9" ht="12.75">
      <c r="B21" s="51"/>
      <c r="C21" s="5" t="s">
        <v>101</v>
      </c>
      <c r="D21" s="12">
        <v>90</v>
      </c>
      <c r="E21" s="12">
        <v>13.05</v>
      </c>
      <c r="F21" s="12">
        <v>25.56</v>
      </c>
      <c r="G21" s="12">
        <v>3.42</v>
      </c>
      <c r="H21" s="12">
        <v>296.55</v>
      </c>
      <c r="I21" s="45">
        <v>88</v>
      </c>
    </row>
    <row r="22" spans="2:9" ht="25.5">
      <c r="B22" s="51"/>
      <c r="C22" s="5" t="s">
        <v>29</v>
      </c>
      <c r="D22" s="12">
        <v>150</v>
      </c>
      <c r="E22" s="12">
        <v>3.3</v>
      </c>
      <c r="F22" s="12">
        <v>3.9</v>
      </c>
      <c r="G22" s="12">
        <v>25.65</v>
      </c>
      <c r="H22" s="12">
        <v>151.35</v>
      </c>
      <c r="I22" s="45">
        <v>51</v>
      </c>
    </row>
    <row r="23" spans="2:9" ht="12.75">
      <c r="B23" s="51"/>
      <c r="C23" s="5" t="s">
        <v>23</v>
      </c>
      <c r="D23" s="12">
        <v>45</v>
      </c>
      <c r="E23" s="12">
        <v>3.19</v>
      </c>
      <c r="F23" s="12">
        <v>0.31</v>
      </c>
      <c r="G23" s="12">
        <v>19.89</v>
      </c>
      <c r="H23" s="12">
        <v>108</v>
      </c>
      <c r="I23" s="45">
        <v>119</v>
      </c>
    </row>
    <row r="24" spans="2:9" ht="12.75">
      <c r="B24" s="51"/>
      <c r="C24" s="5" t="s">
        <v>24</v>
      </c>
      <c r="D24" s="12">
        <v>40</v>
      </c>
      <c r="E24" s="12">
        <v>2.28</v>
      </c>
      <c r="F24" s="12">
        <v>0.44</v>
      </c>
      <c r="G24" s="12">
        <v>14.88</v>
      </c>
      <c r="H24" s="12">
        <v>72.52</v>
      </c>
      <c r="I24" s="45">
        <v>120</v>
      </c>
    </row>
    <row r="25" spans="2:9" ht="25.5">
      <c r="B25" s="51"/>
      <c r="C25" s="5" t="s">
        <v>102</v>
      </c>
      <c r="D25" s="12">
        <v>200</v>
      </c>
      <c r="E25" s="12">
        <v>0.2</v>
      </c>
      <c r="F25" s="12">
        <v>0</v>
      </c>
      <c r="G25" s="12">
        <v>15.96</v>
      </c>
      <c r="H25" s="12">
        <v>65.2</v>
      </c>
      <c r="I25" s="48">
        <v>212</v>
      </c>
    </row>
    <row r="26" spans="2:9" ht="12.75">
      <c r="B26" s="51"/>
      <c r="C26" s="5"/>
      <c r="D26" s="12"/>
      <c r="E26" s="12"/>
      <c r="F26" s="12"/>
      <c r="G26" s="12"/>
      <c r="H26" s="12"/>
      <c r="I26" s="45"/>
    </row>
    <row r="27" spans="2:9" ht="12.75">
      <c r="B27" s="51"/>
      <c r="C27" s="5"/>
      <c r="D27" s="12"/>
      <c r="E27" s="12"/>
      <c r="F27" s="12"/>
      <c r="G27" s="12"/>
      <c r="H27" s="12"/>
      <c r="I27" s="10"/>
    </row>
    <row r="28" spans="2:9" ht="12.75">
      <c r="B28" s="8" t="s">
        <v>14</v>
      </c>
      <c r="C28" s="7"/>
      <c r="D28" s="14">
        <f>SUM(D18:D27)</f>
        <v>785</v>
      </c>
      <c r="E28" s="14">
        <f>SUM(E18:E27)</f>
        <v>28.420000000000005</v>
      </c>
      <c r="F28" s="14">
        <f>SUM(F18:F27)</f>
        <v>35.67</v>
      </c>
      <c r="G28" s="14">
        <f>SUM(G18:G27)</f>
        <v>91.62</v>
      </c>
      <c r="H28" s="14">
        <f>SUM(H18:H27)</f>
        <v>815.4000000000001</v>
      </c>
      <c r="I28" s="11"/>
    </row>
    <row r="29" spans="2:9" ht="12.75">
      <c r="B29" s="8" t="s">
        <v>15</v>
      </c>
      <c r="C29" s="7"/>
      <c r="D29" s="14">
        <f>D17+D28</f>
        <v>1375</v>
      </c>
      <c r="E29" s="14">
        <f>E17+E28</f>
        <v>40.53</v>
      </c>
      <c r="F29" s="14">
        <f>F17+F28</f>
        <v>52.480000000000004</v>
      </c>
      <c r="G29" s="14">
        <f>G17+G28</f>
        <v>178.26</v>
      </c>
      <c r="H29" s="14">
        <f>H17+H28</f>
        <v>1370.3000000000002</v>
      </c>
      <c r="I29" s="11"/>
    </row>
    <row r="31" ht="12.75">
      <c r="H31" s="40"/>
    </row>
    <row r="32" spans="4:8" ht="12.75">
      <c r="D32" s="39"/>
      <c r="E32" s="39"/>
      <c r="F32" s="39"/>
      <c r="G32" s="39"/>
      <c r="H32" s="39"/>
    </row>
    <row r="33" spans="4:8" ht="12.75">
      <c r="D33" s="42"/>
      <c r="E33" s="41"/>
      <c r="F33" s="41"/>
      <c r="G33" s="41"/>
      <c r="H33" s="41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B1:I33"/>
  <sheetViews>
    <sheetView zoomScalePageLayoutView="0" workbookViewId="0" topLeftCell="A1">
      <selection activeCell="F32" sqref="F32:F33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4.75390625" style="1" customWidth="1"/>
    <col min="4" max="4" width="9.875" style="1" customWidth="1"/>
    <col min="5" max="7" width="9.375" style="1" customWidth="1"/>
    <col min="8" max="8" width="11.125" style="1" customWidth="1"/>
    <col min="9" max="9" width="10.25390625" style="1" customWidth="1"/>
    <col min="10" max="10" width="2.75390625" style="1" customWidth="1"/>
    <col min="11" max="16384" width="9.125" style="1" customWidth="1"/>
  </cols>
  <sheetData>
    <row r="1" ht="12.75">
      <c r="D1" s="9" t="s">
        <v>86</v>
      </c>
    </row>
    <row r="3" spans="3:5" ht="12.75">
      <c r="C3" s="4" t="s">
        <v>3</v>
      </c>
      <c r="D3" s="17" t="str">
        <f>'Д01'!D3</f>
        <v>7-11 лет</v>
      </c>
      <c r="E3" s="2"/>
    </row>
    <row r="4" spans="3:5" ht="12.75">
      <c r="C4" s="4" t="s">
        <v>16</v>
      </c>
      <c r="D4" s="16">
        <v>2</v>
      </c>
      <c r="E4" s="2"/>
    </row>
    <row r="5" spans="3:7" ht="12.75">
      <c r="C5" s="4" t="s">
        <v>2</v>
      </c>
      <c r="D5" s="16">
        <v>1</v>
      </c>
      <c r="E5" s="2"/>
      <c r="F5" s="4"/>
      <c r="G5" s="2"/>
    </row>
    <row r="7" spans="2:9" ht="25.5" customHeight="1">
      <c r="B7" s="52" t="s">
        <v>5</v>
      </c>
      <c r="C7" s="52" t="s">
        <v>0</v>
      </c>
      <c r="D7" s="52" t="s">
        <v>9</v>
      </c>
      <c r="E7" s="52" t="s">
        <v>10</v>
      </c>
      <c r="F7" s="52"/>
      <c r="G7" s="52"/>
      <c r="H7" s="52" t="s">
        <v>17</v>
      </c>
      <c r="I7" s="52" t="s">
        <v>1</v>
      </c>
    </row>
    <row r="8" spans="2:9" ht="22.5" customHeight="1">
      <c r="B8" s="52"/>
      <c r="C8" s="52"/>
      <c r="D8" s="52"/>
      <c r="E8" s="6" t="s">
        <v>6</v>
      </c>
      <c r="F8" s="6" t="s">
        <v>7</v>
      </c>
      <c r="G8" s="6" t="s">
        <v>8</v>
      </c>
      <c r="H8" s="52"/>
      <c r="I8" s="52"/>
    </row>
    <row r="9" spans="2:9" ht="12.75">
      <c r="B9" s="51" t="s">
        <v>12</v>
      </c>
      <c r="C9" s="5"/>
      <c r="D9" s="12"/>
      <c r="E9" s="12"/>
      <c r="F9" s="12"/>
      <c r="G9" s="12"/>
      <c r="H9" s="12"/>
      <c r="I9" s="45"/>
    </row>
    <row r="10" spans="2:9" ht="15" customHeight="1">
      <c r="B10" s="51"/>
      <c r="C10" s="5" t="s">
        <v>103</v>
      </c>
      <c r="D10" s="12">
        <v>205</v>
      </c>
      <c r="E10" s="12">
        <v>6.25</v>
      </c>
      <c r="F10" s="12">
        <v>7.15</v>
      </c>
      <c r="G10" s="12">
        <v>31.6</v>
      </c>
      <c r="H10" s="12">
        <v>215.25</v>
      </c>
      <c r="I10" s="46">
        <v>56</v>
      </c>
    </row>
    <row r="11" spans="2:9" ht="12.75">
      <c r="B11" s="51"/>
      <c r="C11" s="5" t="s">
        <v>27</v>
      </c>
      <c r="D11" s="12">
        <v>15</v>
      </c>
      <c r="E11" s="12">
        <v>3.66</v>
      </c>
      <c r="F11" s="12">
        <v>3.54</v>
      </c>
      <c r="G11" s="12">
        <v>0</v>
      </c>
      <c r="H11" s="12">
        <v>46.5</v>
      </c>
      <c r="I11" s="47">
        <v>1</v>
      </c>
    </row>
    <row r="12" spans="2:9" ht="12.75">
      <c r="B12" s="51"/>
      <c r="C12" s="5" t="s">
        <v>94</v>
      </c>
      <c r="D12" s="12">
        <v>30</v>
      </c>
      <c r="E12" s="12">
        <v>2.16</v>
      </c>
      <c r="F12" s="12">
        <v>0.81</v>
      </c>
      <c r="G12" s="12">
        <v>14.73</v>
      </c>
      <c r="H12" s="12">
        <v>75.6</v>
      </c>
      <c r="I12" s="45">
        <v>119</v>
      </c>
    </row>
    <row r="13" spans="2:9" ht="12.75">
      <c r="B13" s="51"/>
      <c r="C13" s="5" t="s">
        <v>95</v>
      </c>
      <c r="D13" s="12">
        <v>200</v>
      </c>
      <c r="E13" s="12">
        <v>1.8</v>
      </c>
      <c r="F13" s="12">
        <v>1.2</v>
      </c>
      <c r="G13" s="12">
        <v>13.2</v>
      </c>
      <c r="H13" s="12">
        <v>69.9</v>
      </c>
      <c r="I13" s="45">
        <v>112</v>
      </c>
    </row>
    <row r="14" spans="2:9" ht="12.75">
      <c r="B14" s="51"/>
      <c r="C14" s="5" t="s">
        <v>96</v>
      </c>
      <c r="D14" s="12">
        <v>200</v>
      </c>
      <c r="E14" s="12">
        <v>5.2</v>
      </c>
      <c r="F14" s="12">
        <v>10</v>
      </c>
      <c r="G14" s="12">
        <v>19</v>
      </c>
      <c r="H14" s="12">
        <v>142</v>
      </c>
      <c r="I14" s="45"/>
    </row>
    <row r="15" spans="2:9" ht="12.75">
      <c r="B15" s="51"/>
      <c r="C15" s="5" t="s">
        <v>89</v>
      </c>
      <c r="D15" s="12">
        <v>100</v>
      </c>
      <c r="E15" s="12">
        <v>0.4</v>
      </c>
      <c r="F15" s="12">
        <v>0</v>
      </c>
      <c r="G15" s="12">
        <v>11.3</v>
      </c>
      <c r="H15" s="12">
        <v>46</v>
      </c>
      <c r="I15" s="45">
        <v>26</v>
      </c>
    </row>
    <row r="16" spans="2:9" ht="12.75">
      <c r="B16" s="51"/>
      <c r="C16" s="5"/>
      <c r="D16" s="12"/>
      <c r="E16" s="12"/>
      <c r="F16" s="12"/>
      <c r="G16" s="12"/>
      <c r="H16" s="12"/>
      <c r="I16" s="10"/>
    </row>
    <row r="17" spans="2:9" ht="12.75">
      <c r="B17" s="8" t="s">
        <v>11</v>
      </c>
      <c r="C17" s="7"/>
      <c r="D17" s="13">
        <f>SUM(D9:D16)</f>
        <v>750</v>
      </c>
      <c r="E17" s="13">
        <f>SUM(E9:E16)</f>
        <v>19.47</v>
      </c>
      <c r="F17" s="13">
        <f>SUM(F9:F16)</f>
        <v>22.700000000000003</v>
      </c>
      <c r="G17" s="13">
        <f>SUM(G9:G16)</f>
        <v>89.83</v>
      </c>
      <c r="H17" s="14">
        <f>SUM(H9:H16)</f>
        <v>595.25</v>
      </c>
      <c r="I17" s="11"/>
    </row>
    <row r="18" spans="2:9" ht="12.75">
      <c r="B18" s="51" t="s">
        <v>13</v>
      </c>
      <c r="C18" s="5"/>
      <c r="D18" s="12"/>
      <c r="E18" s="12"/>
      <c r="F18" s="12"/>
      <c r="G18" s="12"/>
      <c r="H18" s="12"/>
      <c r="I18" s="45"/>
    </row>
    <row r="19" spans="2:9" ht="12.75">
      <c r="B19" s="51"/>
      <c r="C19" s="5" t="s">
        <v>55</v>
      </c>
      <c r="D19" s="12">
        <v>60</v>
      </c>
      <c r="E19" s="12">
        <v>1.2</v>
      </c>
      <c r="F19" s="12">
        <v>5.4</v>
      </c>
      <c r="G19" s="12">
        <v>5.16</v>
      </c>
      <c r="H19" s="12">
        <v>73.2</v>
      </c>
      <c r="I19" s="45">
        <v>135</v>
      </c>
    </row>
    <row r="20" spans="2:9" ht="12.75">
      <c r="B20" s="51"/>
      <c r="C20" s="5" t="s">
        <v>40</v>
      </c>
      <c r="D20" s="12">
        <v>200</v>
      </c>
      <c r="E20" s="12">
        <v>6.2</v>
      </c>
      <c r="F20" s="12">
        <v>8.8</v>
      </c>
      <c r="G20" s="12">
        <v>9.8</v>
      </c>
      <c r="H20" s="12">
        <v>142.6</v>
      </c>
      <c r="I20" s="45">
        <v>32</v>
      </c>
    </row>
    <row r="21" spans="2:9" ht="12.75">
      <c r="B21" s="51"/>
      <c r="C21" s="5" t="s">
        <v>41</v>
      </c>
      <c r="D21" s="12">
        <v>240</v>
      </c>
      <c r="E21" s="12">
        <v>25.44</v>
      </c>
      <c r="F21" s="12">
        <v>14.88</v>
      </c>
      <c r="G21" s="12">
        <v>38.16</v>
      </c>
      <c r="H21" s="12">
        <v>388.08</v>
      </c>
      <c r="I21" s="45">
        <v>79</v>
      </c>
    </row>
    <row r="22" spans="2:9" ht="12.75">
      <c r="B22" s="51"/>
      <c r="C22" s="5" t="s">
        <v>23</v>
      </c>
      <c r="D22" s="12">
        <v>45</v>
      </c>
      <c r="E22" s="12">
        <v>3.19</v>
      </c>
      <c r="F22" s="12">
        <v>0.31</v>
      </c>
      <c r="G22" s="12">
        <v>19.89</v>
      </c>
      <c r="H22" s="12">
        <v>108</v>
      </c>
      <c r="I22" s="45">
        <v>119</v>
      </c>
    </row>
    <row r="23" spans="2:9" ht="12.75">
      <c r="B23" s="51"/>
      <c r="C23" s="5" t="s">
        <v>24</v>
      </c>
      <c r="D23" s="12">
        <v>40</v>
      </c>
      <c r="E23" s="12">
        <v>2.28</v>
      </c>
      <c r="F23" s="12">
        <v>0.44</v>
      </c>
      <c r="G23" s="12">
        <v>14.88</v>
      </c>
      <c r="H23" s="12">
        <v>72.52</v>
      </c>
      <c r="I23" s="45">
        <v>120</v>
      </c>
    </row>
    <row r="24" spans="2:9" ht="12.75">
      <c r="B24" s="51"/>
      <c r="C24" s="5" t="s">
        <v>42</v>
      </c>
      <c r="D24" s="12">
        <v>200</v>
      </c>
      <c r="E24" s="12">
        <v>0.5</v>
      </c>
      <c r="F24" s="12">
        <v>0</v>
      </c>
      <c r="G24" s="12">
        <v>15.84</v>
      </c>
      <c r="H24" s="12">
        <v>65.36</v>
      </c>
      <c r="I24" s="45">
        <v>96</v>
      </c>
    </row>
    <row r="25" spans="2:9" ht="12.75">
      <c r="B25" s="51"/>
      <c r="C25" s="5"/>
      <c r="D25" s="12"/>
      <c r="E25" s="12"/>
      <c r="F25" s="12"/>
      <c r="G25" s="12"/>
      <c r="H25" s="12"/>
      <c r="I25" s="45"/>
    </row>
    <row r="26" spans="2:9" ht="12.75">
      <c r="B26" s="51"/>
      <c r="C26" s="5"/>
      <c r="D26" s="12"/>
      <c r="E26" s="12"/>
      <c r="F26" s="12"/>
      <c r="G26" s="12"/>
      <c r="H26" s="12"/>
      <c r="I26" s="45"/>
    </row>
    <row r="27" spans="2:9" ht="12.75">
      <c r="B27" s="51"/>
      <c r="C27" s="5"/>
      <c r="D27" s="12"/>
      <c r="E27" s="12"/>
      <c r="F27" s="12"/>
      <c r="G27" s="12"/>
      <c r="H27" s="12"/>
      <c r="I27" s="10"/>
    </row>
    <row r="28" spans="2:9" ht="12.75">
      <c r="B28" s="8" t="s">
        <v>14</v>
      </c>
      <c r="C28" s="7"/>
      <c r="D28" s="14">
        <f>SUM(D18:D27)</f>
        <v>785</v>
      </c>
      <c r="E28" s="14">
        <f>SUM(E18:E27)</f>
        <v>38.81</v>
      </c>
      <c r="F28" s="14">
        <f>SUM(F18:F27)</f>
        <v>29.830000000000002</v>
      </c>
      <c r="G28" s="14">
        <f>SUM(G18:G27)</f>
        <v>103.72999999999999</v>
      </c>
      <c r="H28" s="14">
        <f>SUM(H18:H27)</f>
        <v>849.76</v>
      </c>
      <c r="I28" s="11"/>
    </row>
    <row r="29" spans="2:9" ht="12.75">
      <c r="B29" s="8" t="s">
        <v>15</v>
      </c>
      <c r="C29" s="7"/>
      <c r="D29" s="14">
        <f>D17+D28</f>
        <v>1535</v>
      </c>
      <c r="E29" s="14">
        <f>E17+E28</f>
        <v>58.28</v>
      </c>
      <c r="F29" s="14">
        <f>F17+F28</f>
        <v>52.53</v>
      </c>
      <c r="G29" s="14">
        <f>G17+G28</f>
        <v>193.56</v>
      </c>
      <c r="H29" s="14">
        <f>H17+H28</f>
        <v>1445.01</v>
      </c>
      <c r="I29" s="11"/>
    </row>
    <row r="31" ht="12.75">
      <c r="H31" s="40"/>
    </row>
    <row r="32" spans="4:8" ht="12.75">
      <c r="D32" s="39"/>
      <c r="E32" s="39"/>
      <c r="F32" s="39"/>
      <c r="G32" s="39"/>
      <c r="H32" s="39"/>
    </row>
    <row r="33" spans="4:8" ht="12.75">
      <c r="D33" s="42"/>
      <c r="E33" s="41"/>
      <c r="F33" s="41"/>
      <c r="G33" s="41"/>
      <c r="H33" s="41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B1:I33"/>
  <sheetViews>
    <sheetView zoomScalePageLayoutView="0" workbookViewId="0" topLeftCell="A1">
      <selection activeCell="E34" sqref="E34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4" width="10.75390625" style="1" customWidth="1"/>
    <col min="5" max="7" width="9.375" style="1" customWidth="1"/>
    <col min="8" max="8" width="11.125" style="1" customWidth="1"/>
    <col min="9" max="9" width="10.625" style="1" customWidth="1"/>
    <col min="10" max="10" width="2.75390625" style="1" customWidth="1"/>
    <col min="11" max="16384" width="9.125" style="1" customWidth="1"/>
  </cols>
  <sheetData>
    <row r="1" ht="12.75">
      <c r="D1" s="9" t="s">
        <v>86</v>
      </c>
    </row>
    <row r="3" spans="3:5" ht="12.75">
      <c r="C3" s="4" t="s">
        <v>3</v>
      </c>
      <c r="D3" s="17" t="str">
        <f>'Д01'!D3</f>
        <v>7-11 лет</v>
      </c>
      <c r="E3" s="2"/>
    </row>
    <row r="4" spans="3:5" ht="12.75">
      <c r="C4" s="4" t="s">
        <v>16</v>
      </c>
      <c r="D4" s="18">
        <f>'Д06'!D4</f>
        <v>2</v>
      </c>
      <c r="E4" s="2"/>
    </row>
    <row r="5" spans="3:7" ht="12.75">
      <c r="C5" s="4" t="s">
        <v>2</v>
      </c>
      <c r="D5" s="16">
        <v>2</v>
      </c>
      <c r="E5" s="2"/>
      <c r="F5" s="4"/>
      <c r="G5" s="2"/>
    </row>
    <row r="7" spans="2:9" ht="25.5" customHeight="1">
      <c r="B7" s="52" t="s">
        <v>5</v>
      </c>
      <c r="C7" s="52" t="s">
        <v>0</v>
      </c>
      <c r="D7" s="52" t="s">
        <v>9</v>
      </c>
      <c r="E7" s="52" t="s">
        <v>10</v>
      </c>
      <c r="F7" s="52"/>
      <c r="G7" s="52"/>
      <c r="H7" s="52" t="s">
        <v>17</v>
      </c>
      <c r="I7" s="52" t="s">
        <v>1</v>
      </c>
    </row>
    <row r="8" spans="2:9" ht="22.5" customHeight="1">
      <c r="B8" s="52"/>
      <c r="C8" s="52"/>
      <c r="D8" s="52"/>
      <c r="E8" s="6" t="s">
        <v>6</v>
      </c>
      <c r="F8" s="6" t="s">
        <v>7</v>
      </c>
      <c r="G8" s="6" t="s">
        <v>8</v>
      </c>
      <c r="H8" s="52"/>
      <c r="I8" s="52"/>
    </row>
    <row r="9" spans="2:9" ht="12.75">
      <c r="B9" s="51" t="s">
        <v>12</v>
      </c>
      <c r="C9" s="5"/>
      <c r="D9" s="12"/>
      <c r="E9" s="12"/>
      <c r="F9" s="12"/>
      <c r="G9" s="12"/>
      <c r="H9" s="12"/>
      <c r="I9" s="10"/>
    </row>
    <row r="10" spans="2:9" ht="12.75">
      <c r="B10" s="51"/>
      <c r="C10" s="5" t="s">
        <v>84</v>
      </c>
      <c r="D10" s="12">
        <v>150</v>
      </c>
      <c r="E10" s="12">
        <v>15.6</v>
      </c>
      <c r="F10" s="12">
        <v>16.35</v>
      </c>
      <c r="G10" s="12">
        <v>2.7</v>
      </c>
      <c r="H10" s="12">
        <v>220.2</v>
      </c>
      <c r="I10" s="45">
        <v>66</v>
      </c>
    </row>
    <row r="11" spans="2:9" ht="12.75">
      <c r="B11" s="51"/>
      <c r="C11" s="5" t="s">
        <v>23</v>
      </c>
      <c r="D11" s="12">
        <v>30</v>
      </c>
      <c r="E11" s="12">
        <v>2.13</v>
      </c>
      <c r="F11" s="12">
        <v>0.21</v>
      </c>
      <c r="G11" s="12">
        <v>13.26</v>
      </c>
      <c r="H11" s="12">
        <v>72</v>
      </c>
      <c r="I11" s="45">
        <v>119</v>
      </c>
    </row>
    <row r="12" spans="2:9" ht="12.75">
      <c r="B12" s="51"/>
      <c r="C12" s="5" t="s">
        <v>70</v>
      </c>
      <c r="D12" s="12">
        <v>200</v>
      </c>
      <c r="E12" s="12">
        <v>0.2</v>
      </c>
      <c r="F12" s="12">
        <v>0</v>
      </c>
      <c r="G12" s="12">
        <v>11</v>
      </c>
      <c r="H12" s="12">
        <v>44.8</v>
      </c>
      <c r="I12" s="45">
        <v>114</v>
      </c>
    </row>
    <row r="13" spans="2:9" ht="12.75">
      <c r="B13" s="51"/>
      <c r="C13" s="5" t="s">
        <v>71</v>
      </c>
      <c r="D13" s="12">
        <v>100</v>
      </c>
      <c r="E13" s="12">
        <v>0.4</v>
      </c>
      <c r="F13" s="12">
        <v>0</v>
      </c>
      <c r="G13" s="12">
        <v>11.3</v>
      </c>
      <c r="H13" s="12">
        <v>46</v>
      </c>
      <c r="I13" s="45">
        <v>25</v>
      </c>
    </row>
    <row r="14" spans="2:9" ht="12.75">
      <c r="B14" s="51"/>
      <c r="C14" s="5"/>
      <c r="D14" s="12"/>
      <c r="E14" s="12"/>
      <c r="F14" s="12"/>
      <c r="G14" s="12"/>
      <c r="H14" s="12"/>
      <c r="I14" s="45"/>
    </row>
    <row r="15" spans="2:9" ht="12.75">
      <c r="B15" s="51"/>
      <c r="C15" s="5"/>
      <c r="D15" s="12"/>
      <c r="E15" s="12"/>
      <c r="F15" s="12"/>
      <c r="G15" s="12"/>
      <c r="H15" s="12"/>
      <c r="I15" s="45"/>
    </row>
    <row r="16" spans="2:9" ht="12.75">
      <c r="B16" s="51"/>
      <c r="C16" s="5"/>
      <c r="D16" s="12"/>
      <c r="E16" s="12"/>
      <c r="F16" s="12"/>
      <c r="G16" s="12"/>
      <c r="H16" s="12"/>
      <c r="I16" s="10"/>
    </row>
    <row r="17" spans="2:9" ht="12.75">
      <c r="B17" s="8" t="s">
        <v>11</v>
      </c>
      <c r="C17" s="7"/>
      <c r="D17" s="13">
        <f>SUM(D9:D16)</f>
        <v>480</v>
      </c>
      <c r="E17" s="13">
        <f>SUM(E9:E16)</f>
        <v>18.33</v>
      </c>
      <c r="F17" s="13">
        <f>SUM(F9:F16)</f>
        <v>16.560000000000002</v>
      </c>
      <c r="G17" s="13">
        <f>SUM(G9:G16)</f>
        <v>38.260000000000005</v>
      </c>
      <c r="H17" s="14">
        <f>SUM(H9:H16)</f>
        <v>383</v>
      </c>
      <c r="I17" s="11"/>
    </row>
    <row r="18" spans="2:9" ht="12.75">
      <c r="B18" s="51" t="s">
        <v>13</v>
      </c>
      <c r="C18" s="5"/>
      <c r="D18" s="12"/>
      <c r="E18" s="12"/>
      <c r="F18" s="12"/>
      <c r="G18" s="12"/>
      <c r="H18" s="12"/>
      <c r="I18" s="45"/>
    </row>
    <row r="19" spans="2:9" ht="12.75">
      <c r="B19" s="51"/>
      <c r="C19" s="5" t="s">
        <v>104</v>
      </c>
      <c r="D19" s="12">
        <v>60</v>
      </c>
      <c r="E19" s="12">
        <v>0.4</v>
      </c>
      <c r="F19" s="12">
        <v>0.06</v>
      </c>
      <c r="G19" s="12">
        <v>1.02</v>
      </c>
      <c r="H19" s="12">
        <v>6.18</v>
      </c>
      <c r="I19" s="45">
        <v>28</v>
      </c>
    </row>
    <row r="20" spans="2:9" ht="12.75">
      <c r="B20" s="51"/>
      <c r="C20" s="5" t="s">
        <v>43</v>
      </c>
      <c r="D20" s="12">
        <v>200</v>
      </c>
      <c r="E20" s="12">
        <v>4.8</v>
      </c>
      <c r="F20" s="12">
        <v>7.6</v>
      </c>
      <c r="G20" s="12">
        <v>9</v>
      </c>
      <c r="H20" s="12">
        <v>123.6</v>
      </c>
      <c r="I20" s="45">
        <v>35</v>
      </c>
    </row>
    <row r="21" spans="2:9" ht="25.5">
      <c r="B21" s="51"/>
      <c r="C21" s="5" t="s">
        <v>105</v>
      </c>
      <c r="D21" s="12">
        <v>90</v>
      </c>
      <c r="E21" s="12">
        <v>19.35</v>
      </c>
      <c r="F21" s="12">
        <v>3.51</v>
      </c>
      <c r="G21" s="12">
        <v>3.6</v>
      </c>
      <c r="H21" s="12">
        <v>122.94</v>
      </c>
      <c r="I21" s="45">
        <v>182</v>
      </c>
    </row>
    <row r="22" spans="2:9" ht="25.5">
      <c r="B22" s="51"/>
      <c r="C22" s="5" t="s">
        <v>36</v>
      </c>
      <c r="D22" s="12">
        <v>150</v>
      </c>
      <c r="E22" s="12">
        <v>7.2</v>
      </c>
      <c r="F22" s="12">
        <v>5.1</v>
      </c>
      <c r="G22" s="12">
        <v>33.9</v>
      </c>
      <c r="H22" s="12">
        <v>210.3</v>
      </c>
      <c r="I22" s="45">
        <v>54</v>
      </c>
    </row>
    <row r="23" spans="2:9" ht="12.75">
      <c r="B23" s="51"/>
      <c r="C23" s="5" t="s">
        <v>23</v>
      </c>
      <c r="D23" s="12">
        <v>45</v>
      </c>
      <c r="E23" s="12">
        <v>3.19</v>
      </c>
      <c r="F23" s="12">
        <v>0.31</v>
      </c>
      <c r="G23" s="12">
        <v>19.89</v>
      </c>
      <c r="H23" s="12">
        <v>108</v>
      </c>
      <c r="I23" s="45">
        <v>119</v>
      </c>
    </row>
    <row r="24" spans="2:9" ht="12.75">
      <c r="B24" s="51"/>
      <c r="C24" s="5" t="s">
        <v>24</v>
      </c>
      <c r="D24" s="12">
        <v>40</v>
      </c>
      <c r="E24" s="12">
        <v>2.28</v>
      </c>
      <c r="F24" s="12">
        <v>0.44</v>
      </c>
      <c r="G24" s="12">
        <v>14.88</v>
      </c>
      <c r="H24" s="12">
        <v>72.52</v>
      </c>
      <c r="I24" s="45">
        <v>120</v>
      </c>
    </row>
    <row r="25" spans="2:9" ht="12.75">
      <c r="B25" s="51"/>
      <c r="C25" s="5" t="s">
        <v>107</v>
      </c>
      <c r="D25" s="12">
        <v>200</v>
      </c>
      <c r="E25" s="12">
        <v>0</v>
      </c>
      <c r="F25" s="12">
        <v>0</v>
      </c>
      <c r="G25" s="12">
        <v>24.4</v>
      </c>
      <c r="H25" s="12">
        <v>97.6</v>
      </c>
      <c r="I25" s="45">
        <v>127</v>
      </c>
    </row>
    <row r="26" spans="2:9" ht="12.75">
      <c r="B26" s="51"/>
      <c r="C26" s="5"/>
      <c r="D26" s="12"/>
      <c r="E26" s="12"/>
      <c r="F26" s="12"/>
      <c r="G26" s="12"/>
      <c r="H26" s="12"/>
      <c r="I26" s="45"/>
    </row>
    <row r="27" spans="2:9" ht="12.75">
      <c r="B27" s="51"/>
      <c r="C27" s="5"/>
      <c r="D27" s="12"/>
      <c r="E27" s="12"/>
      <c r="F27" s="12"/>
      <c r="G27" s="12"/>
      <c r="H27" s="12"/>
      <c r="I27" s="10"/>
    </row>
    <row r="28" spans="2:9" ht="12.75">
      <c r="B28" s="8" t="s">
        <v>14</v>
      </c>
      <c r="C28" s="7"/>
      <c r="D28" s="14">
        <f>SUM(D18:D27)</f>
        <v>785</v>
      </c>
      <c r="E28" s="14">
        <f>SUM(E18:E27)</f>
        <v>37.22</v>
      </c>
      <c r="F28" s="14">
        <f>SUM(F18:F27)</f>
        <v>17.019999999999996</v>
      </c>
      <c r="G28" s="14">
        <f>SUM(G18:G27)</f>
        <v>106.69</v>
      </c>
      <c r="H28" s="14">
        <f>SUM(H18:H27)</f>
        <v>741.14</v>
      </c>
      <c r="I28" s="11"/>
    </row>
    <row r="29" spans="2:9" ht="12.75">
      <c r="B29" s="8" t="s">
        <v>15</v>
      </c>
      <c r="C29" s="7"/>
      <c r="D29" s="14">
        <f>D17+D28</f>
        <v>1265</v>
      </c>
      <c r="E29" s="14">
        <f>E17+E28</f>
        <v>55.55</v>
      </c>
      <c r="F29" s="14">
        <f>F17+F28</f>
        <v>33.58</v>
      </c>
      <c r="G29" s="14">
        <f>G17+G28</f>
        <v>144.95</v>
      </c>
      <c r="H29" s="14">
        <f>H17+H28</f>
        <v>1124.1399999999999</v>
      </c>
      <c r="I29" s="11"/>
    </row>
    <row r="31" ht="12.75">
      <c r="H31" s="40"/>
    </row>
    <row r="32" spans="4:8" ht="12.75">
      <c r="D32" s="39"/>
      <c r="E32" s="39"/>
      <c r="F32" s="39"/>
      <c r="G32" s="39"/>
      <c r="H32" s="39"/>
    </row>
    <row r="33" spans="4:8" ht="12.75">
      <c r="D33" s="42"/>
      <c r="E33" s="41"/>
      <c r="F33" s="41"/>
      <c r="G33" s="41"/>
      <c r="H33" s="41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B1:I33"/>
  <sheetViews>
    <sheetView zoomScalePageLayoutView="0" workbookViewId="0" topLeftCell="A1">
      <selection activeCell="C34" sqref="C34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44.75390625" style="1" customWidth="1"/>
    <col min="4" max="4" width="10.25390625" style="1" customWidth="1"/>
    <col min="5" max="7" width="9.375" style="1" customWidth="1"/>
    <col min="8" max="9" width="11.125" style="1" customWidth="1"/>
    <col min="10" max="10" width="2.75390625" style="1" customWidth="1"/>
    <col min="11" max="16384" width="9.125" style="1" customWidth="1"/>
  </cols>
  <sheetData>
    <row r="1" ht="12.75">
      <c r="D1" s="9" t="s">
        <v>86</v>
      </c>
    </row>
    <row r="3" spans="3:5" ht="12.75">
      <c r="C3" s="4" t="s">
        <v>3</v>
      </c>
      <c r="D3" s="17" t="str">
        <f>'Д01'!D3</f>
        <v>7-11 лет</v>
      </c>
      <c r="E3" s="2"/>
    </row>
    <row r="4" spans="3:5" ht="12.75">
      <c r="C4" s="4" t="s">
        <v>16</v>
      </c>
      <c r="D4" s="18">
        <f>'Д06'!D4</f>
        <v>2</v>
      </c>
      <c r="E4" s="2"/>
    </row>
    <row r="5" spans="3:7" ht="12.75">
      <c r="C5" s="4" t="s">
        <v>2</v>
      </c>
      <c r="D5" s="16">
        <v>3</v>
      </c>
      <c r="E5" s="2"/>
      <c r="F5" s="4"/>
      <c r="G5" s="2"/>
    </row>
    <row r="7" spans="2:9" ht="25.5" customHeight="1">
      <c r="B7" s="52" t="s">
        <v>5</v>
      </c>
      <c r="C7" s="52" t="s">
        <v>0</v>
      </c>
      <c r="D7" s="52" t="s">
        <v>9</v>
      </c>
      <c r="E7" s="52" t="s">
        <v>10</v>
      </c>
      <c r="F7" s="52"/>
      <c r="G7" s="52"/>
      <c r="H7" s="52" t="s">
        <v>17</v>
      </c>
      <c r="I7" s="52" t="s">
        <v>1</v>
      </c>
    </row>
    <row r="8" spans="2:9" ht="22.5" customHeight="1">
      <c r="B8" s="52"/>
      <c r="C8" s="52"/>
      <c r="D8" s="52"/>
      <c r="E8" s="6" t="s">
        <v>6</v>
      </c>
      <c r="F8" s="6" t="s">
        <v>7</v>
      </c>
      <c r="G8" s="6" t="s">
        <v>8</v>
      </c>
      <c r="H8" s="52"/>
      <c r="I8" s="52"/>
    </row>
    <row r="9" spans="2:9" ht="12.75">
      <c r="B9" s="51" t="s">
        <v>12</v>
      </c>
      <c r="C9" s="5"/>
      <c r="D9" s="12"/>
      <c r="E9" s="12"/>
      <c r="F9" s="12"/>
      <c r="G9" s="12"/>
      <c r="H9" s="12"/>
      <c r="I9" s="45"/>
    </row>
    <row r="10" spans="2:9" ht="15" customHeight="1">
      <c r="B10" s="51"/>
      <c r="C10" s="5" t="s">
        <v>108</v>
      </c>
      <c r="D10" s="12">
        <v>150</v>
      </c>
      <c r="E10" s="12">
        <v>8</v>
      </c>
      <c r="F10" s="12">
        <v>13.95</v>
      </c>
      <c r="G10" s="12">
        <v>31.95</v>
      </c>
      <c r="H10" s="12">
        <v>325.65</v>
      </c>
      <c r="I10" s="45">
        <v>69</v>
      </c>
    </row>
    <row r="11" spans="2:9" ht="12.75">
      <c r="B11" s="51"/>
      <c r="C11" s="5" t="s">
        <v>94</v>
      </c>
      <c r="D11" s="12">
        <v>30</v>
      </c>
      <c r="E11" s="12">
        <v>2.16</v>
      </c>
      <c r="F11" s="12">
        <v>0.81</v>
      </c>
      <c r="G11" s="12">
        <v>14.73</v>
      </c>
      <c r="H11" s="12">
        <v>75.6</v>
      </c>
      <c r="I11" s="44">
        <v>119</v>
      </c>
    </row>
    <row r="12" spans="2:9" ht="12.75">
      <c r="B12" s="51"/>
      <c r="C12" s="5" t="s">
        <v>109</v>
      </c>
      <c r="D12" s="12">
        <v>100</v>
      </c>
      <c r="E12" s="12">
        <v>1.2</v>
      </c>
      <c r="F12" s="12">
        <v>0</v>
      </c>
      <c r="G12" s="12">
        <v>14.85</v>
      </c>
      <c r="H12" s="12">
        <v>64.5</v>
      </c>
      <c r="I12" s="46">
        <v>27</v>
      </c>
    </row>
    <row r="13" spans="2:9" ht="12.75">
      <c r="B13" s="51"/>
      <c r="C13" s="5" t="s">
        <v>74</v>
      </c>
      <c r="D13" s="12">
        <v>200</v>
      </c>
      <c r="E13" s="12">
        <v>0.2</v>
      </c>
      <c r="F13" s="12">
        <v>0</v>
      </c>
      <c r="G13" s="12">
        <v>11</v>
      </c>
      <c r="H13" s="12">
        <v>45.6</v>
      </c>
      <c r="I13" s="45">
        <v>113</v>
      </c>
    </row>
    <row r="14" spans="2:9" ht="12.75">
      <c r="B14" s="51"/>
      <c r="C14" s="5"/>
      <c r="D14" s="12"/>
      <c r="E14" s="12"/>
      <c r="F14" s="12"/>
      <c r="G14" s="12"/>
      <c r="H14" s="12"/>
      <c r="I14" s="45"/>
    </row>
    <row r="15" spans="2:9" ht="12.75">
      <c r="B15" s="51"/>
      <c r="C15" s="5"/>
      <c r="D15" s="12"/>
      <c r="E15" s="12"/>
      <c r="F15" s="12"/>
      <c r="G15" s="12"/>
      <c r="H15" s="12"/>
      <c r="I15" s="45"/>
    </row>
    <row r="16" spans="2:9" ht="12.75">
      <c r="B16" s="51"/>
      <c r="C16" s="5"/>
      <c r="D16" s="12"/>
      <c r="E16" s="12"/>
      <c r="F16" s="12"/>
      <c r="G16" s="12"/>
      <c r="H16" s="12"/>
      <c r="I16" s="45"/>
    </row>
    <row r="17" spans="2:9" ht="12.75">
      <c r="B17" s="8" t="s">
        <v>11</v>
      </c>
      <c r="C17" s="7"/>
      <c r="D17" s="13">
        <f>SUM(D9:D16)</f>
        <v>480</v>
      </c>
      <c r="E17" s="13">
        <f>SUM(E9:E16)</f>
        <v>11.559999999999999</v>
      </c>
      <c r="F17" s="13">
        <f>SUM(F9:F16)</f>
        <v>14.76</v>
      </c>
      <c r="G17" s="13">
        <f>SUM(G9:G16)</f>
        <v>72.53</v>
      </c>
      <c r="H17" s="14">
        <f>SUM(H9:H16)</f>
        <v>511.35</v>
      </c>
      <c r="I17" s="11"/>
    </row>
    <row r="18" spans="2:9" ht="12.75">
      <c r="B18" s="51" t="s">
        <v>13</v>
      </c>
      <c r="C18" s="5"/>
      <c r="D18" s="12"/>
      <c r="E18" s="12"/>
      <c r="F18" s="12"/>
      <c r="G18" s="12"/>
      <c r="H18" s="12"/>
      <c r="I18" s="45"/>
    </row>
    <row r="19" spans="2:9" ht="12.75">
      <c r="B19" s="51"/>
      <c r="C19" s="5" t="s">
        <v>44</v>
      </c>
      <c r="D19" s="12">
        <v>60</v>
      </c>
      <c r="E19" s="12">
        <v>1.86</v>
      </c>
      <c r="F19" s="12">
        <v>0.12</v>
      </c>
      <c r="G19" s="12">
        <v>4.26</v>
      </c>
      <c r="H19" s="12">
        <v>24.6</v>
      </c>
      <c r="I19" s="45">
        <v>172</v>
      </c>
    </row>
    <row r="20" spans="2:9" ht="12.75">
      <c r="B20" s="51"/>
      <c r="C20" s="5" t="s">
        <v>45</v>
      </c>
      <c r="D20" s="12">
        <v>200</v>
      </c>
      <c r="E20" s="12">
        <v>7.2</v>
      </c>
      <c r="F20" s="12">
        <v>6.4</v>
      </c>
      <c r="G20" s="12">
        <v>8</v>
      </c>
      <c r="H20" s="12">
        <v>117.6</v>
      </c>
      <c r="I20" s="45">
        <v>48</v>
      </c>
    </row>
    <row r="21" spans="2:9" ht="12.75">
      <c r="B21" s="51"/>
      <c r="C21" s="5" t="s">
        <v>46</v>
      </c>
      <c r="D21" s="12">
        <v>90</v>
      </c>
      <c r="E21" s="12">
        <v>10.25</v>
      </c>
      <c r="F21" s="12">
        <v>15.57</v>
      </c>
      <c r="G21" s="12">
        <v>2.34</v>
      </c>
      <c r="H21" s="12">
        <v>230.13</v>
      </c>
      <c r="I21" s="45">
        <v>150</v>
      </c>
    </row>
    <row r="22" spans="2:9" ht="12.75">
      <c r="B22" s="51"/>
      <c r="C22" s="5" t="s">
        <v>130</v>
      </c>
      <c r="D22" s="12">
        <v>150</v>
      </c>
      <c r="E22" s="12">
        <v>3.3</v>
      </c>
      <c r="F22" s="12">
        <v>7.8</v>
      </c>
      <c r="G22" s="12">
        <v>22.35</v>
      </c>
      <c r="H22" s="12">
        <v>173.1</v>
      </c>
      <c r="I22" s="45">
        <v>50</v>
      </c>
    </row>
    <row r="23" spans="2:9" ht="12.75">
      <c r="B23" s="51"/>
      <c r="C23" s="5" t="s">
        <v>23</v>
      </c>
      <c r="D23" s="12">
        <v>45</v>
      </c>
      <c r="E23" s="12">
        <v>3.19</v>
      </c>
      <c r="F23" s="12">
        <v>0.31</v>
      </c>
      <c r="G23" s="12">
        <v>19.89</v>
      </c>
      <c r="H23" s="12">
        <v>108</v>
      </c>
      <c r="I23" s="45">
        <v>119</v>
      </c>
    </row>
    <row r="24" spans="2:9" ht="12.75">
      <c r="B24" s="51"/>
      <c r="C24" s="5" t="s">
        <v>24</v>
      </c>
      <c r="D24" s="12">
        <v>40</v>
      </c>
      <c r="E24" s="12">
        <v>2.28</v>
      </c>
      <c r="F24" s="12">
        <v>0.44</v>
      </c>
      <c r="G24" s="12">
        <v>14.88</v>
      </c>
      <c r="H24" s="12">
        <v>72.52</v>
      </c>
      <c r="I24" s="45">
        <v>120</v>
      </c>
    </row>
    <row r="25" spans="2:9" ht="25.5">
      <c r="B25" s="51"/>
      <c r="C25" s="5" t="s">
        <v>47</v>
      </c>
      <c r="D25" s="12">
        <v>200</v>
      </c>
      <c r="E25" s="12">
        <v>0.4</v>
      </c>
      <c r="F25" s="12">
        <v>0</v>
      </c>
      <c r="G25" s="12">
        <v>21.4</v>
      </c>
      <c r="H25" s="12">
        <v>87.4</v>
      </c>
      <c r="I25" s="45">
        <v>111</v>
      </c>
    </row>
    <row r="26" spans="2:9" ht="12.75">
      <c r="B26" s="51"/>
      <c r="C26" s="5"/>
      <c r="D26" s="12"/>
      <c r="E26" s="12"/>
      <c r="F26" s="12"/>
      <c r="G26" s="12"/>
      <c r="H26" s="12"/>
      <c r="I26" s="45"/>
    </row>
    <row r="27" spans="2:9" ht="12.75">
      <c r="B27" s="51"/>
      <c r="C27" s="5"/>
      <c r="D27" s="12"/>
      <c r="E27" s="12"/>
      <c r="F27" s="12"/>
      <c r="G27" s="12"/>
      <c r="H27" s="12"/>
      <c r="I27" s="10"/>
    </row>
    <row r="28" spans="2:9" ht="12.75">
      <c r="B28" s="8" t="s">
        <v>14</v>
      </c>
      <c r="C28" s="7"/>
      <c r="D28" s="14">
        <f>SUM(D18:D27)</f>
        <v>785</v>
      </c>
      <c r="E28" s="14">
        <f>SUM(E18:E27)</f>
        <v>28.480000000000004</v>
      </c>
      <c r="F28" s="14">
        <f>SUM(F18:F27)</f>
        <v>30.64</v>
      </c>
      <c r="G28" s="14">
        <f>SUM(G18:G27)</f>
        <v>93.12</v>
      </c>
      <c r="H28" s="14">
        <f>SUM(H18:H27)</f>
        <v>813.3499999999999</v>
      </c>
      <c r="I28" s="11"/>
    </row>
    <row r="29" spans="2:9" ht="12.75">
      <c r="B29" s="8" t="s">
        <v>15</v>
      </c>
      <c r="C29" s="7"/>
      <c r="D29" s="14">
        <f>D17+D28</f>
        <v>1265</v>
      </c>
      <c r="E29" s="14">
        <f>E17+E28</f>
        <v>40.040000000000006</v>
      </c>
      <c r="F29" s="14">
        <f>F17+F28</f>
        <v>45.4</v>
      </c>
      <c r="G29" s="14">
        <f>G17+G28</f>
        <v>165.65</v>
      </c>
      <c r="H29" s="14">
        <f>H17+H28</f>
        <v>1324.6999999999998</v>
      </c>
      <c r="I29" s="11"/>
    </row>
    <row r="31" ht="12.75">
      <c r="H31" s="40"/>
    </row>
    <row r="32" spans="4:8" ht="12.75">
      <c r="D32" s="39"/>
      <c r="E32" s="39"/>
      <c r="F32" s="39"/>
      <c r="G32" s="39"/>
      <c r="H32" s="39"/>
    </row>
    <row r="33" spans="4:8" ht="12.75">
      <c r="D33" s="42"/>
      <c r="E33" s="41"/>
      <c r="F33" s="41"/>
      <c r="G33" s="41"/>
      <c r="H33" s="41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B1:I33"/>
  <sheetViews>
    <sheetView zoomScalePageLayoutView="0" workbookViewId="0" topLeftCell="A1">
      <selection activeCell="C15" sqref="C15:I15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7.125" style="1" customWidth="1"/>
    <col min="4" max="4" width="10.25390625" style="1" customWidth="1"/>
    <col min="5" max="7" width="9.375" style="1" customWidth="1"/>
    <col min="8" max="8" width="11.125" style="1" customWidth="1"/>
    <col min="9" max="9" width="10.25390625" style="1" customWidth="1"/>
    <col min="10" max="10" width="2.75390625" style="1" customWidth="1"/>
    <col min="11" max="16384" width="9.125" style="1" customWidth="1"/>
  </cols>
  <sheetData>
    <row r="1" ht="12.75">
      <c r="D1" s="9" t="s">
        <v>86</v>
      </c>
    </row>
    <row r="3" spans="3:5" ht="12.75">
      <c r="C3" s="4" t="s">
        <v>3</v>
      </c>
      <c r="D3" s="17" t="str">
        <f>'Д01'!D3</f>
        <v>7-11 лет</v>
      </c>
      <c r="E3" s="2"/>
    </row>
    <row r="4" spans="3:5" ht="12.75">
      <c r="C4" s="4" t="s">
        <v>16</v>
      </c>
      <c r="D4" s="18">
        <f>'Д06'!D4</f>
        <v>2</v>
      </c>
      <c r="E4" s="2"/>
    </row>
    <row r="5" spans="3:7" ht="12.75">
      <c r="C5" s="4" t="s">
        <v>2</v>
      </c>
      <c r="D5" s="16">
        <v>4</v>
      </c>
      <c r="E5" s="2"/>
      <c r="F5" s="4"/>
      <c r="G5" s="2"/>
    </row>
    <row r="7" spans="2:9" ht="25.5" customHeight="1">
      <c r="B7" s="52" t="s">
        <v>5</v>
      </c>
      <c r="C7" s="52" t="s">
        <v>0</v>
      </c>
      <c r="D7" s="52" t="s">
        <v>9</v>
      </c>
      <c r="E7" s="52" t="s">
        <v>10</v>
      </c>
      <c r="F7" s="52"/>
      <c r="G7" s="52"/>
      <c r="H7" s="52" t="s">
        <v>17</v>
      </c>
      <c r="I7" s="52" t="s">
        <v>1</v>
      </c>
    </row>
    <row r="8" spans="2:9" ht="22.5" customHeight="1">
      <c r="B8" s="52"/>
      <c r="C8" s="52"/>
      <c r="D8" s="52"/>
      <c r="E8" s="6" t="s">
        <v>6</v>
      </c>
      <c r="F8" s="6" t="s">
        <v>7</v>
      </c>
      <c r="G8" s="6" t="s">
        <v>8</v>
      </c>
      <c r="H8" s="52"/>
      <c r="I8" s="52"/>
    </row>
    <row r="9" spans="2:9" ht="12.75">
      <c r="B9" s="51" t="s">
        <v>12</v>
      </c>
      <c r="C9" s="5"/>
      <c r="D9" s="12"/>
      <c r="E9" s="12"/>
      <c r="F9" s="12"/>
      <c r="G9" s="12"/>
      <c r="H9" s="12"/>
      <c r="I9" s="45"/>
    </row>
    <row r="10" spans="2:9" ht="12.75">
      <c r="B10" s="51"/>
      <c r="C10" s="5" t="s">
        <v>122</v>
      </c>
      <c r="D10" s="12">
        <v>205</v>
      </c>
      <c r="E10" s="12">
        <v>7.79</v>
      </c>
      <c r="F10" s="12">
        <v>7.58</v>
      </c>
      <c r="G10" s="12">
        <v>31.57</v>
      </c>
      <c r="H10" s="12">
        <v>226.32</v>
      </c>
      <c r="I10" s="45">
        <v>168</v>
      </c>
    </row>
    <row r="11" spans="2:9" ht="12.75">
      <c r="B11" s="51"/>
      <c r="C11" s="5" t="s">
        <v>27</v>
      </c>
      <c r="D11" s="12">
        <v>10</v>
      </c>
      <c r="E11" s="12">
        <v>2.44</v>
      </c>
      <c r="F11" s="12">
        <v>2.36</v>
      </c>
      <c r="G11" s="12">
        <v>0</v>
      </c>
      <c r="H11" s="12">
        <v>31</v>
      </c>
      <c r="I11" s="45">
        <v>1</v>
      </c>
    </row>
    <row r="12" spans="2:9" ht="12.75">
      <c r="B12" s="51"/>
      <c r="C12" s="5" t="s">
        <v>23</v>
      </c>
      <c r="D12" s="12">
        <v>30</v>
      </c>
      <c r="E12" s="12">
        <v>2.13</v>
      </c>
      <c r="F12" s="12">
        <v>0.21</v>
      </c>
      <c r="G12" s="12">
        <v>13.26</v>
      </c>
      <c r="H12" s="12">
        <v>72</v>
      </c>
      <c r="I12" s="45">
        <v>119</v>
      </c>
    </row>
    <row r="13" spans="2:9" ht="12.75">
      <c r="B13" s="51"/>
      <c r="C13" s="5" t="s">
        <v>95</v>
      </c>
      <c r="D13" s="12">
        <v>200</v>
      </c>
      <c r="E13" s="12">
        <v>1.8</v>
      </c>
      <c r="F13" s="12">
        <v>1.2</v>
      </c>
      <c r="G13" s="12">
        <v>13.2</v>
      </c>
      <c r="H13" s="12">
        <v>69.9</v>
      </c>
      <c r="I13" s="45">
        <v>112</v>
      </c>
    </row>
    <row r="14" spans="2:9" ht="12.75">
      <c r="B14" s="51"/>
      <c r="C14" s="5" t="s">
        <v>71</v>
      </c>
      <c r="D14" s="12">
        <v>100</v>
      </c>
      <c r="E14" s="12">
        <v>0.4</v>
      </c>
      <c r="F14" s="12">
        <v>0</v>
      </c>
      <c r="G14" s="12">
        <v>11.3</v>
      </c>
      <c r="H14" s="12">
        <v>46</v>
      </c>
      <c r="I14" s="45">
        <v>24</v>
      </c>
    </row>
    <row r="15" spans="2:9" ht="12.75">
      <c r="B15" s="51"/>
      <c r="C15" s="5" t="s">
        <v>134</v>
      </c>
      <c r="D15" s="12">
        <v>50</v>
      </c>
      <c r="E15" s="12">
        <v>3.35</v>
      </c>
      <c r="F15" s="12">
        <f>25.7/2</f>
        <v>12.85</v>
      </c>
      <c r="G15" s="12">
        <f>64.7/2</f>
        <v>32.35</v>
      </c>
      <c r="H15" s="12">
        <f>439/2</f>
        <v>219.5</v>
      </c>
      <c r="I15" s="45">
        <v>162</v>
      </c>
    </row>
    <row r="16" spans="2:9" ht="12.75">
      <c r="B16" s="51"/>
      <c r="C16" s="5"/>
      <c r="D16" s="12"/>
      <c r="E16" s="12"/>
      <c r="F16" s="12"/>
      <c r="G16" s="12"/>
      <c r="H16" s="12"/>
      <c r="I16" s="10"/>
    </row>
    <row r="17" spans="2:9" ht="12.75">
      <c r="B17" s="8" t="s">
        <v>11</v>
      </c>
      <c r="C17" s="7"/>
      <c r="D17" s="13">
        <f>SUM(D9:D16)</f>
        <v>595</v>
      </c>
      <c r="E17" s="13">
        <f>SUM(E9:E16)</f>
        <v>17.91</v>
      </c>
      <c r="F17" s="13">
        <f>SUM(F9:F16)</f>
        <v>24.2</v>
      </c>
      <c r="G17" s="13">
        <f>SUM(G9:G16)</f>
        <v>101.68</v>
      </c>
      <c r="H17" s="14">
        <f>SUM(H9:H16)</f>
        <v>664.72</v>
      </c>
      <c r="I17" s="11"/>
    </row>
    <row r="18" spans="2:9" ht="12.75">
      <c r="B18" s="51" t="s">
        <v>13</v>
      </c>
      <c r="C18" s="5"/>
      <c r="D18" s="12"/>
      <c r="E18" s="12"/>
      <c r="F18" s="12"/>
      <c r="G18" s="12"/>
      <c r="H18" s="12"/>
      <c r="I18" s="45"/>
    </row>
    <row r="19" spans="2:9" ht="12.75">
      <c r="B19" s="51"/>
      <c r="C19" s="5" t="s">
        <v>87</v>
      </c>
      <c r="D19" s="12">
        <v>60</v>
      </c>
      <c r="E19" s="12">
        <v>0.66</v>
      </c>
      <c r="F19" s="12">
        <v>0.12</v>
      </c>
      <c r="G19" s="12">
        <v>2.28</v>
      </c>
      <c r="H19" s="12">
        <v>13.8</v>
      </c>
      <c r="I19" s="45">
        <v>29</v>
      </c>
    </row>
    <row r="20" spans="2:9" ht="12.75">
      <c r="B20" s="51"/>
      <c r="C20" s="5" t="s">
        <v>48</v>
      </c>
      <c r="D20" s="12">
        <v>200</v>
      </c>
      <c r="E20" s="12">
        <v>6.4</v>
      </c>
      <c r="F20" s="12">
        <v>6.2</v>
      </c>
      <c r="G20" s="12">
        <v>12.2</v>
      </c>
      <c r="H20" s="12">
        <v>130.6</v>
      </c>
      <c r="I20" s="45">
        <v>33</v>
      </c>
    </row>
    <row r="21" spans="2:9" ht="12.75">
      <c r="B21" s="51"/>
      <c r="C21" s="5" t="s">
        <v>110</v>
      </c>
      <c r="D21" s="12">
        <v>90</v>
      </c>
      <c r="E21" s="12">
        <v>20.25</v>
      </c>
      <c r="F21" s="12">
        <v>11.5</v>
      </c>
      <c r="G21" s="12">
        <v>1.35</v>
      </c>
      <c r="H21" s="12">
        <v>190</v>
      </c>
      <c r="I21" s="45">
        <v>83</v>
      </c>
    </row>
    <row r="22" spans="2:9" ht="12.75">
      <c r="B22" s="51"/>
      <c r="C22" s="5" t="s">
        <v>58</v>
      </c>
      <c r="D22" s="12">
        <v>150</v>
      </c>
      <c r="E22" s="12">
        <v>3.3</v>
      </c>
      <c r="F22" s="12">
        <v>4.95</v>
      </c>
      <c r="G22" s="12">
        <v>32.25</v>
      </c>
      <c r="H22" s="12">
        <v>186.45</v>
      </c>
      <c r="I22" s="45">
        <v>53</v>
      </c>
    </row>
    <row r="23" spans="2:9" ht="12.75">
      <c r="B23" s="51"/>
      <c r="C23" s="5" t="s">
        <v>23</v>
      </c>
      <c r="D23" s="12">
        <v>45</v>
      </c>
      <c r="E23" s="12">
        <v>3.19</v>
      </c>
      <c r="F23" s="12">
        <v>0.31</v>
      </c>
      <c r="G23" s="12">
        <v>19.89</v>
      </c>
      <c r="H23" s="12">
        <v>108</v>
      </c>
      <c r="I23" s="45">
        <v>119</v>
      </c>
    </row>
    <row r="24" spans="2:9" ht="12.75">
      <c r="B24" s="51"/>
      <c r="C24" s="5" t="s">
        <v>24</v>
      </c>
      <c r="D24" s="12">
        <v>40</v>
      </c>
      <c r="E24" s="12">
        <v>2.28</v>
      </c>
      <c r="F24" s="12">
        <v>0.44</v>
      </c>
      <c r="G24" s="12">
        <v>14.88</v>
      </c>
      <c r="H24" s="12">
        <v>72.52</v>
      </c>
      <c r="I24" s="45">
        <v>120</v>
      </c>
    </row>
    <row r="25" spans="2:9" ht="12.75">
      <c r="B25" s="51"/>
      <c r="C25" s="5" t="s">
        <v>42</v>
      </c>
      <c r="D25" s="12">
        <v>200</v>
      </c>
      <c r="E25" s="12">
        <v>0.5</v>
      </c>
      <c r="F25" s="12">
        <v>0</v>
      </c>
      <c r="G25" s="12">
        <v>15.84</v>
      </c>
      <c r="H25" s="12">
        <v>65.36</v>
      </c>
      <c r="I25" s="45">
        <v>96</v>
      </c>
    </row>
    <row r="26" spans="2:9" ht="12.75">
      <c r="B26" s="51"/>
      <c r="C26" s="5"/>
      <c r="D26" s="12"/>
      <c r="E26" s="12"/>
      <c r="F26" s="12"/>
      <c r="G26" s="12"/>
      <c r="H26" s="12"/>
      <c r="I26" s="45"/>
    </row>
    <row r="27" spans="2:9" ht="12.75">
      <c r="B27" s="51"/>
      <c r="C27" s="5"/>
      <c r="D27" s="12"/>
      <c r="E27" s="12"/>
      <c r="F27" s="12"/>
      <c r="G27" s="12"/>
      <c r="H27" s="12"/>
      <c r="I27" s="10"/>
    </row>
    <row r="28" spans="2:9" ht="12.75">
      <c r="B28" s="8" t="s">
        <v>14</v>
      </c>
      <c r="C28" s="7"/>
      <c r="D28" s="14">
        <f>SUM(D18:D27)</f>
        <v>785</v>
      </c>
      <c r="E28" s="14">
        <f>SUM(E18:E27)</f>
        <v>36.580000000000005</v>
      </c>
      <c r="F28" s="14">
        <f>SUM(F18:F27)</f>
        <v>23.52</v>
      </c>
      <c r="G28" s="14">
        <f>SUM(G18:G27)</f>
        <v>98.69</v>
      </c>
      <c r="H28" s="14">
        <f>SUM(H18:H27)</f>
        <v>766.7299999999999</v>
      </c>
      <c r="I28" s="11"/>
    </row>
    <row r="29" spans="2:9" ht="12.75">
      <c r="B29" s="8" t="s">
        <v>15</v>
      </c>
      <c r="C29" s="7"/>
      <c r="D29" s="14">
        <f>D17+D28</f>
        <v>1380</v>
      </c>
      <c r="E29" s="14">
        <f>E17+E28</f>
        <v>54.49000000000001</v>
      </c>
      <c r="F29" s="14">
        <f>F17+F28</f>
        <v>47.72</v>
      </c>
      <c r="G29" s="14">
        <f>G17+G28</f>
        <v>200.37</v>
      </c>
      <c r="H29" s="14">
        <f>H17+H28</f>
        <v>1431.4499999999998</v>
      </c>
      <c r="I29" s="11"/>
    </row>
    <row r="31" ht="12.75">
      <c r="H31" s="40"/>
    </row>
    <row r="32" spans="4:8" ht="12.75">
      <c r="D32" s="39"/>
      <c r="E32" s="39"/>
      <c r="F32" s="39"/>
      <c r="G32" s="39"/>
      <c r="H32" s="39"/>
    </row>
    <row r="33" spans="4:8" ht="12.75">
      <c r="D33" s="42"/>
      <c r="E33" s="41"/>
      <c r="F33" s="41"/>
      <c r="G33" s="41"/>
      <c r="H33" s="41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Наговицина Е.В.</dc:creator>
  <cp:keywords/>
  <dc:description/>
  <cp:lastModifiedBy>Наговицина Е.В.</cp:lastModifiedBy>
  <cp:lastPrinted>2021-08-04T05:50:49Z</cp:lastPrinted>
  <dcterms:created xsi:type="dcterms:W3CDTF">2015-10-09T01:50:55Z</dcterms:created>
  <dcterms:modified xsi:type="dcterms:W3CDTF">2021-08-06T01:31:46Z</dcterms:modified>
  <cp:category/>
  <cp:version/>
  <cp:contentType/>
  <cp:contentStatus/>
</cp:coreProperties>
</file>